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59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<sst xmlns="http://schemas.openxmlformats.org/spreadsheetml/2006/main" count="143" uniqueCount="64">
  <si>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</si>
  <si>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</si>
  <si>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</si>
  <si>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</si>
  <si>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</si>
  <si>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</si>
  <si>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</si>
  <si>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</si>
  <si>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</si>
  <si>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</si>
  <si>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</si>
  <si>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</si>
  <si>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</si>
  <si>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</si>
  <si>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</si>
  <si>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</si>
  <si>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</si>
  <si>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</si>
  <si>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</si>
  <si>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</si>
  <si>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</si>
  <si>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</si>
  <si>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</si>
  <si>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</si>
  <si>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</si>
  <si>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</si>
  <si>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</si>
  <si>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</si>
  <si>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</si>
  <si>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</si>
  <si>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</si>
  <si>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</si>
  <si>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</si>
  <si>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</si>
  <si>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</si>
  <si>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</si>
  <si>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</si>
  <si>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</si>
  <si>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</si>
  <si>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</si>
  <si>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</si>
  <si>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</si>
  <si>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</si>
  <si>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</si>
  <si>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</si>
  <si>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</si>
  <si>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</si>
  <si>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</si>
  <si>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</si>
  <si>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</si>
  <si>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</si>
  <si>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</si>
  <si>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</si>
  <si>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</si>
  <si>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</si>
  <si>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</si>
  <si>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</si>
  <si>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</si>
  <si>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</si>
  <si>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 xml:space="preserve">                                                                                                           Исполнение бюджетов поселений по доходам на 01 августа  2019г.  МО"Дербентский район"                   </t>
  </si>
  <si>
    <t>Начальник</t>
  </si>
  <si>
    <t>П.Алифханов</t>
  </si>
  <si>
    <t>Гл.Бухг.</t>
  </si>
  <si>
    <t>П.Гаджиева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</si>
</sst>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1">
      <pane xSplit="2" topLeftCell="R1" activePane="topRight" state="frozen"/>
      <selection pane="topLeft" activeCell="A1" sqref="A1"/>
      <selection pane="topRight" activeCell="AG36" sqref="AG36"/>
    </sheetView>
  </sheetViews>
  <sheetFormatPr defaultColWidth="8.875" defaultRowHeight="12.75"/>
  <cols>
    <col min="1" max="1" width="5.125" style="1" customWidth="1"/>
    <col min="2" max="2" width="20.75390625" style="1" customWidth="1"/>
    <col min="3" max="3" width="11.375" style="1" customWidth="1"/>
    <col min="4" max="4" width="13.875" style="1" customWidth="1"/>
    <col min="5" max="5" width="15.25390625" style="1" customWidth="1"/>
    <col min="6" max="6" width="0.12890625" style="1" hidden="1" customWidth="1"/>
    <col min="7" max="7" width="8.875" style="1" hidden="1" customWidth="1"/>
    <col min="8" max="9" width="13.75390625" style="1" customWidth="1"/>
    <col min="10" max="10" width="16.375" style="1" customWidth="1"/>
    <col min="11" max="11" width="12.875" style="1" customWidth="1"/>
    <col min="12" max="12" width="10.75390625" style="1" customWidth="1"/>
    <col min="13" max="13" width="10.625" style="1" customWidth="1"/>
    <col min="14" max="14" width="12.00390625" style="1" customWidth="1"/>
    <col min="15" max="15" width="14.25390625" style="1" customWidth="1"/>
    <col min="16" max="16" width="11.125" style="1" customWidth="1"/>
    <col min="17" max="17" width="23.375" style="1" customWidth="1"/>
    <col min="18" max="18" width="12.375" style="1" customWidth="1"/>
    <col min="19" max="19" width="21.25390625" style="1" customWidth="1"/>
    <col min="20" max="20" width="16.375" style="1" customWidth="1"/>
    <col min="21" max="21" width="21.625" style="1" customWidth="1"/>
    <col min="22" max="23" width="14.25390625" style="1" customWidth="1"/>
    <col min="24" max="24" width="18.00390625" style="1" customWidth="1"/>
    <col min="25" max="25" width="9.875" style="1" customWidth="1"/>
    <col min="26" max="26" width="12.25390625" style="1" customWidth="1"/>
    <col min="27" max="27" width="14.125" style="1" customWidth="1"/>
    <col min="28" max="28" width="12.125" style="1" customWidth="1"/>
    <col min="29" max="29" width="9.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25390625" style="1" customWidth="1"/>
    <col min="38" max="38" width="22.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24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8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ht="25.5" customHeight="1">
      <c r="A6" s="20"/>
      <c r="B6" s="27" t="s">
        <v>0</v>
      </c>
      <c r="C6" s="19" t="s">
        <v>1</v>
      </c>
      <c r="D6" s="19"/>
      <c r="E6" s="19"/>
      <c r="F6" s="19"/>
      <c r="G6" s="19"/>
      <c r="H6" s="19"/>
      <c r="I6" s="19" t="s">
        <v>55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57</v>
      </c>
      <c r="AA6" s="19"/>
      <c r="AB6" s="19"/>
      <c r="AC6" s="19"/>
      <c r="AD6" s="22" t="s">
        <v>58</v>
      </c>
      <c r="AE6" s="19" t="s">
        <v>54</v>
      </c>
      <c r="AF6" s="19" t="s">
        <v>53</v>
      </c>
      <c r="AG6" s="19" t="s">
        <v>52</v>
      </c>
      <c r="AH6" s="19" t="s">
        <v>50</v>
      </c>
      <c r="AI6" s="19"/>
      <c r="AJ6" s="19"/>
      <c r="AK6" s="19" t="s">
        <v>51</v>
      </c>
      <c r="AL6" s="28" t="s">
        <v>47</v>
      </c>
    </row>
    <row r="7" spans="1:38" ht="42.75" customHeight="1">
      <c r="A7" s="21"/>
      <c r="B7" s="27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3"/>
      <c r="AE7" s="19"/>
      <c r="AF7" s="19"/>
      <c r="AG7" s="19"/>
      <c r="AH7" s="18" t="s">
        <v>2</v>
      </c>
      <c r="AI7" s="18" t="s">
        <v>38</v>
      </c>
      <c r="AJ7" s="18" t="s">
        <v>4</v>
      </c>
      <c r="AK7" s="19"/>
      <c r="AL7" s="28"/>
    </row>
    <row r="8" spans="1:38" ht="24" customHeight="1">
      <c r="A8" s="2">
        <v>1</v>
      </c>
      <c r="B8" s="3" t="s">
        <v>5</v>
      </c>
      <c r="C8" s="4">
        <v>28000</v>
      </c>
      <c r="D8" s="5">
        <v>25552</v>
      </c>
      <c r="E8" s="6">
        <f aca="true" t="shared" si="0" ref="E8:E36">SUM(D8-C8)</f>
        <v>-2448</v>
      </c>
      <c r="F8" s="4"/>
      <c r="G8" s="2"/>
      <c r="H8" s="7">
        <f>SUM(D8/C8)</f>
        <v>0.9125714285714286</v>
      </c>
      <c r="I8" s="4">
        <v>503000</v>
      </c>
      <c r="J8" s="8">
        <v>354544</v>
      </c>
      <c r="K8" s="4">
        <f>SUM(J8-I8)</f>
        <v>-148456</v>
      </c>
      <c r="L8" s="7">
        <f>SUM(J8/I8)</f>
        <v>0.7048588469184891</v>
      </c>
      <c r="M8" s="4"/>
      <c r="N8" s="4"/>
      <c r="O8" s="4">
        <f>SUM(N8-M8)</f>
        <v>0</v>
      </c>
      <c r="P8" s="7"/>
      <c r="Q8" s="4">
        <v>431000</v>
      </c>
      <c r="R8" s="4">
        <v>75368</v>
      </c>
      <c r="S8" s="4">
        <f>SUM(R8-Q8)</f>
        <v>-355632</v>
      </c>
      <c r="T8" s="7">
        <f>SUM(R8/Q8)</f>
        <v>0.1748677494199536</v>
      </c>
      <c r="U8" s="16" t="s">
        <v>5</v>
      </c>
      <c r="V8" s="4"/>
      <c r="W8" s="6">
        <v>42000</v>
      </c>
      <c r="X8" s="6">
        <f>SUM(W8-V8)</f>
        <v>42000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497464</v>
      </c>
      <c r="AJ8" s="10">
        <f>SUM(AI8-AH8)</f>
        <v>-464536</v>
      </c>
      <c r="AK8" s="11">
        <f>SUM(AI8/AH8)</f>
        <v>0.5171143451143451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32556</v>
      </c>
      <c r="E9" s="6">
        <f t="shared" si="0"/>
        <v>-17444</v>
      </c>
      <c r="F9" s="4"/>
      <c r="G9" s="4"/>
      <c r="H9" s="7">
        <f aca="true" t="shared" si="2" ref="H9:H37">SUM(D9/C9)</f>
        <v>0.65112</v>
      </c>
      <c r="I9" s="4">
        <v>758000</v>
      </c>
      <c r="J9" s="12">
        <v>350439</v>
      </c>
      <c r="K9" s="4">
        <f aca="true" t="shared" si="3" ref="K9:K37">SUM(J9-I9)</f>
        <v>-407561</v>
      </c>
      <c r="L9" s="7">
        <f aca="true" t="shared" si="4" ref="L9:L37">SUM(J9/I9)</f>
        <v>0.462320580474934</v>
      </c>
      <c r="M9" s="4"/>
      <c r="N9" s="4">
        <v>83</v>
      </c>
      <c r="O9" s="4"/>
      <c r="P9" s="7"/>
      <c r="Q9" s="4">
        <v>199000</v>
      </c>
      <c r="R9" s="4">
        <v>3689</v>
      </c>
      <c r="S9" s="4">
        <f aca="true" t="shared" si="5" ref="S9:S37">SUM(R9-Q9)</f>
        <v>-195311</v>
      </c>
      <c r="T9" s="7">
        <f aca="true" t="shared" si="6" ref="T9:T37">SUM(R9/Q9)</f>
        <v>0.018537688442211056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386767</v>
      </c>
      <c r="AJ9" s="9">
        <f aca="true" t="shared" si="10" ref="AJ9:AJ37">SUM(AI9-AH9)</f>
        <v>-620233</v>
      </c>
      <c r="AK9" s="11">
        <f aca="true" t="shared" si="11" ref="AK9:AK37">SUM(AI9/AH9)</f>
        <v>0.38407845084409137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46899</v>
      </c>
      <c r="E10" s="6">
        <f t="shared" si="0"/>
        <v>-33101</v>
      </c>
      <c r="F10" s="4"/>
      <c r="G10" s="4"/>
      <c r="H10" s="7">
        <f t="shared" si="2"/>
        <v>0.5862375</v>
      </c>
      <c r="I10" s="4">
        <v>506000</v>
      </c>
      <c r="J10" s="8">
        <v>365135</v>
      </c>
      <c r="K10" s="4">
        <f t="shared" si="3"/>
        <v>-140865</v>
      </c>
      <c r="L10" s="7">
        <f t="shared" si="4"/>
        <v>0.7216106719367589</v>
      </c>
      <c r="M10" s="4"/>
      <c r="N10" s="4"/>
      <c r="O10" s="4"/>
      <c r="P10" s="7"/>
      <c r="Q10" s="4">
        <v>477000</v>
      </c>
      <c r="R10" s="4">
        <v>145244</v>
      </c>
      <c r="S10" s="4">
        <f t="shared" si="5"/>
        <v>-331756</v>
      </c>
      <c r="T10" s="7">
        <f t="shared" si="6"/>
        <v>0.3044947589098532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557278</v>
      </c>
      <c r="AJ10" s="9">
        <f t="shared" si="10"/>
        <v>-505722</v>
      </c>
      <c r="AK10" s="11">
        <f t="shared" si="11"/>
        <v>0.524250235183443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53862</v>
      </c>
      <c r="E11" s="6">
        <f t="shared" si="0"/>
        <v>-76138</v>
      </c>
      <c r="F11" s="4"/>
      <c r="G11" s="4"/>
      <c r="H11" s="7">
        <f t="shared" si="2"/>
        <v>0.4143230769230769</v>
      </c>
      <c r="I11" s="4">
        <v>903000</v>
      </c>
      <c r="J11" s="8">
        <v>585890</v>
      </c>
      <c r="K11" s="4">
        <f t="shared" si="3"/>
        <v>-317110</v>
      </c>
      <c r="L11" s="7">
        <f t="shared" si="4"/>
        <v>0.6488261351052049</v>
      </c>
      <c r="M11" s="4">
        <v>26000</v>
      </c>
      <c r="N11" s="4">
        <v>45000</v>
      </c>
      <c r="O11" s="4"/>
      <c r="P11" s="7">
        <f>SUM(N11/M11)</f>
        <v>1.7307692307692308</v>
      </c>
      <c r="Q11" s="4">
        <v>281000</v>
      </c>
      <c r="R11" s="4">
        <v>13454</v>
      </c>
      <c r="S11" s="4">
        <f t="shared" si="5"/>
        <v>-267546</v>
      </c>
      <c r="T11" s="7">
        <f t="shared" si="6"/>
        <v>0.04787900355871886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698206</v>
      </c>
      <c r="AJ11" s="9">
        <f t="shared" si="10"/>
        <v>-641794</v>
      </c>
      <c r="AK11" s="11">
        <f t="shared" si="11"/>
        <v>0.5210492537313433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50531</v>
      </c>
      <c r="E12" s="6">
        <f t="shared" si="0"/>
        <v>-24469</v>
      </c>
      <c r="F12" s="4"/>
      <c r="G12" s="4"/>
      <c r="H12" s="7">
        <f t="shared" si="2"/>
        <v>0.6737466666666667</v>
      </c>
      <c r="I12" s="4">
        <v>731000</v>
      </c>
      <c r="J12" s="8">
        <v>449933</v>
      </c>
      <c r="K12" s="4">
        <f t="shared" si="3"/>
        <v>-281067</v>
      </c>
      <c r="L12" s="7">
        <f t="shared" si="4"/>
        <v>0.6155034199726402</v>
      </c>
      <c r="M12" s="4">
        <v>1000</v>
      </c>
      <c r="N12" s="4"/>
      <c r="O12" s="4"/>
      <c r="P12" s="7"/>
      <c r="Q12" s="4">
        <v>490000</v>
      </c>
      <c r="R12" s="4">
        <v>108312</v>
      </c>
      <c r="S12" s="4">
        <f t="shared" si="5"/>
        <v>-381688</v>
      </c>
      <c r="T12" s="7">
        <f t="shared" si="6"/>
        <v>0.22104489795918367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608776</v>
      </c>
      <c r="AJ12" s="9">
        <f t="shared" si="10"/>
        <v>-688224</v>
      </c>
      <c r="AK12" s="11">
        <f t="shared" si="11"/>
        <v>0.46937239784117196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389121</v>
      </c>
      <c r="E13" s="6">
        <f t="shared" si="0"/>
        <v>-210879</v>
      </c>
      <c r="F13" s="4"/>
      <c r="G13" s="4"/>
      <c r="H13" s="7">
        <f t="shared" si="2"/>
        <v>0.648535</v>
      </c>
      <c r="I13" s="4">
        <v>551000</v>
      </c>
      <c r="J13" s="8">
        <v>113850</v>
      </c>
      <c r="K13" s="4">
        <f t="shared" si="3"/>
        <v>-437150</v>
      </c>
      <c r="L13" s="7">
        <f t="shared" si="4"/>
        <v>0.20662431941923776</v>
      </c>
      <c r="M13" s="4"/>
      <c r="N13" s="1">
        <v>1800</v>
      </c>
      <c r="O13" s="4"/>
      <c r="P13" s="7"/>
      <c r="Q13" s="4">
        <v>423000</v>
      </c>
      <c r="R13" s="4">
        <v>27890</v>
      </c>
      <c r="S13" s="4">
        <f t="shared" si="5"/>
        <v>-395110</v>
      </c>
      <c r="T13" s="7">
        <f t="shared" si="6"/>
        <v>0.0659338061465721</v>
      </c>
      <c r="U13" s="16" t="s">
        <v>12</v>
      </c>
      <c r="V13" s="4">
        <v>1193000</v>
      </c>
      <c r="W13" s="4">
        <v>1002242</v>
      </c>
      <c r="X13" s="6">
        <f t="shared" si="7"/>
        <v>-190758</v>
      </c>
      <c r="Y13" s="7">
        <f>SUM(W13/V13)</f>
        <v>0.8401022632020118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1534903</v>
      </c>
      <c r="AJ13" s="9">
        <f t="shared" si="10"/>
        <v>-1232097</v>
      </c>
      <c r="AK13" s="11">
        <f t="shared" si="11"/>
        <v>0.5547173834477773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39474</v>
      </c>
      <c r="E14" s="6">
        <f t="shared" si="0"/>
        <v>-15526</v>
      </c>
      <c r="F14" s="4"/>
      <c r="G14" s="4"/>
      <c r="H14" s="7">
        <f t="shared" si="2"/>
        <v>0.717709090909091</v>
      </c>
      <c r="I14" s="4">
        <v>337000</v>
      </c>
      <c r="J14" s="8">
        <v>113696</v>
      </c>
      <c r="K14" s="4">
        <f t="shared" si="3"/>
        <v>-223304</v>
      </c>
      <c r="L14" s="7">
        <f t="shared" si="4"/>
        <v>0.33737685459940653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82275</v>
      </c>
      <c r="S14" s="4">
        <f t="shared" si="5"/>
        <v>-149725</v>
      </c>
      <c r="T14" s="7">
        <f t="shared" si="6"/>
        <v>0.35463362068965515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235445</v>
      </c>
      <c r="AJ14" s="9">
        <f t="shared" si="10"/>
        <v>-413555</v>
      </c>
      <c r="AK14" s="11">
        <f t="shared" si="11"/>
        <v>0.3627812018489985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68096</v>
      </c>
      <c r="E15" s="6">
        <f t="shared" si="0"/>
        <v>-24904</v>
      </c>
      <c r="F15" s="4"/>
      <c r="G15" s="4"/>
      <c r="H15" s="7">
        <f t="shared" si="2"/>
        <v>0.7322150537634409</v>
      </c>
      <c r="I15" s="4">
        <v>674000</v>
      </c>
      <c r="J15" s="8">
        <v>868868</v>
      </c>
      <c r="K15" s="4">
        <f t="shared" si="3"/>
        <v>194868</v>
      </c>
      <c r="L15" s="7">
        <f t="shared" si="4"/>
        <v>1.2891216617210683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3920</v>
      </c>
      <c r="S15" s="4">
        <f t="shared" si="5"/>
        <v>-22080</v>
      </c>
      <c r="T15" s="7">
        <f t="shared" si="6"/>
        <v>0.15076923076923077</v>
      </c>
      <c r="U15" s="16" t="s">
        <v>14</v>
      </c>
      <c r="V15" s="4">
        <v>77000</v>
      </c>
      <c r="W15" s="4">
        <v>227319</v>
      </c>
      <c r="X15" s="6">
        <f t="shared" si="7"/>
        <v>150319</v>
      </c>
      <c r="Y15" s="7">
        <f>SUM(W15/V15)</f>
        <v>2.952194805194805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1168257</v>
      </c>
      <c r="AJ15" s="9">
        <f t="shared" si="10"/>
        <v>289257</v>
      </c>
      <c r="AK15" s="11">
        <f t="shared" si="11"/>
        <v>1.3290750853242321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35298</v>
      </c>
      <c r="E16" s="6">
        <f t="shared" si="0"/>
        <v>-16702</v>
      </c>
      <c r="F16" s="4"/>
      <c r="G16" s="4"/>
      <c r="H16" s="7">
        <f t="shared" si="2"/>
        <v>0.6788076923076923</v>
      </c>
      <c r="I16" s="4">
        <v>797000</v>
      </c>
      <c r="J16" s="8">
        <v>404556</v>
      </c>
      <c r="K16" s="4">
        <f t="shared" si="3"/>
        <v>-392444</v>
      </c>
      <c r="L16" s="7">
        <f t="shared" si="4"/>
        <v>0.5075984943538269</v>
      </c>
      <c r="M16" s="4">
        <v>1000</v>
      </c>
      <c r="N16" s="4"/>
      <c r="O16" s="4"/>
      <c r="P16" s="7">
        <f>SUM(N16/M16)</f>
        <v>0</v>
      </c>
      <c r="Q16" s="4">
        <v>345000</v>
      </c>
      <c r="R16" s="4">
        <v>10200</v>
      </c>
      <c r="S16" s="4">
        <f t="shared" si="5"/>
        <v>-334800</v>
      </c>
      <c r="T16" s="7">
        <f t="shared" si="6"/>
        <v>0.029565217391304348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450054</v>
      </c>
      <c r="AJ16" s="9">
        <f t="shared" si="10"/>
        <v>-744946</v>
      </c>
      <c r="AK16" s="11">
        <f t="shared" si="11"/>
        <v>0.3766142259414226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33143</v>
      </c>
      <c r="E17" s="6">
        <f t="shared" si="0"/>
        <v>-1857</v>
      </c>
      <c r="F17" s="4"/>
      <c r="G17" s="4"/>
      <c r="H17" s="7">
        <f t="shared" si="2"/>
        <v>0.9469428571428572</v>
      </c>
      <c r="I17" s="4">
        <v>398000</v>
      </c>
      <c r="J17" s="8">
        <v>270590</v>
      </c>
      <c r="K17" s="4">
        <f t="shared" si="3"/>
        <v>-127410</v>
      </c>
      <c r="L17" s="7">
        <f t="shared" si="4"/>
        <v>0.6798743718592964</v>
      </c>
      <c r="M17" s="4">
        <v>17000</v>
      </c>
      <c r="N17" s="4"/>
      <c r="O17" s="4"/>
      <c r="P17" s="7">
        <f>SUM(N17/M17)</f>
        <v>0</v>
      </c>
      <c r="Q17" s="4">
        <v>150000</v>
      </c>
      <c r="R17" s="4">
        <v>25440</v>
      </c>
      <c r="S17" s="4">
        <f t="shared" si="5"/>
        <v>-124560</v>
      </c>
      <c r="T17" s="7">
        <f t="shared" si="6"/>
        <v>0.1696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329173</v>
      </c>
      <c r="AJ17" s="9">
        <f t="shared" si="10"/>
        <v>-270827</v>
      </c>
      <c r="AK17" s="11">
        <f t="shared" si="11"/>
        <v>0.5486216666666667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22483</v>
      </c>
      <c r="E18" s="6">
        <f t="shared" si="0"/>
        <v>-9517</v>
      </c>
      <c r="F18" s="4"/>
      <c r="G18" s="4"/>
      <c r="H18" s="7">
        <f t="shared" si="2"/>
        <v>0.70259375</v>
      </c>
      <c r="I18" s="4">
        <v>647000</v>
      </c>
      <c r="J18" s="8">
        <v>366980</v>
      </c>
      <c r="K18" s="4">
        <f t="shared" si="3"/>
        <v>-280020</v>
      </c>
      <c r="L18" s="7">
        <f t="shared" si="4"/>
        <v>0.5672024729520866</v>
      </c>
      <c r="M18" s="4"/>
      <c r="N18" s="4"/>
      <c r="O18" s="4"/>
      <c r="P18" s="7"/>
      <c r="Q18" s="4">
        <v>229000</v>
      </c>
      <c r="R18" s="4">
        <v>41408</v>
      </c>
      <c r="S18" s="4">
        <f t="shared" si="5"/>
        <v>-187592</v>
      </c>
      <c r="T18" s="7">
        <f t="shared" si="6"/>
        <v>0.18082096069868997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430871</v>
      </c>
      <c r="AJ18" s="9">
        <f t="shared" si="10"/>
        <v>-477129</v>
      </c>
      <c r="AK18" s="11">
        <f t="shared" si="11"/>
        <v>0.47452753303964756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27164</v>
      </c>
      <c r="E19" s="6">
        <f t="shared" si="0"/>
        <v>-8836</v>
      </c>
      <c r="F19" s="4"/>
      <c r="G19" s="4"/>
      <c r="H19" s="7">
        <f t="shared" si="2"/>
        <v>0.7545555555555555</v>
      </c>
      <c r="I19" s="4">
        <v>604000</v>
      </c>
      <c r="J19" s="8">
        <v>192554</v>
      </c>
      <c r="K19" s="4">
        <f t="shared" si="3"/>
        <v>-411446</v>
      </c>
      <c r="L19" s="7">
        <f t="shared" si="4"/>
        <v>0.3187980132450331</v>
      </c>
      <c r="M19" s="4"/>
      <c r="N19" s="4">
        <v>97</v>
      </c>
      <c r="O19" s="4"/>
      <c r="P19" s="7"/>
      <c r="Q19" s="4">
        <v>178000</v>
      </c>
      <c r="R19" s="4">
        <v>13649</v>
      </c>
      <c r="S19" s="4">
        <f t="shared" si="5"/>
        <v>-164351</v>
      </c>
      <c r="T19" s="7">
        <f t="shared" si="6"/>
        <v>0.07667977528089888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233464</v>
      </c>
      <c r="AJ19" s="9">
        <f t="shared" si="10"/>
        <v>-584536</v>
      </c>
      <c r="AK19" s="11">
        <f t="shared" si="11"/>
        <v>0.2854083129584352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18092</v>
      </c>
      <c r="E20" s="6">
        <f t="shared" si="0"/>
        <v>-1908</v>
      </c>
      <c r="F20" s="4"/>
      <c r="G20" s="4"/>
      <c r="H20" s="7">
        <f t="shared" si="2"/>
        <v>0.9046</v>
      </c>
      <c r="I20" s="4">
        <v>80000</v>
      </c>
      <c r="J20" s="8">
        <v>27455</v>
      </c>
      <c r="K20" s="4">
        <f t="shared" si="3"/>
        <v>-52545</v>
      </c>
      <c r="L20" s="7">
        <f t="shared" si="4"/>
        <v>0.3431875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12752</v>
      </c>
      <c r="S20" s="4">
        <f t="shared" si="5"/>
        <v>-24248</v>
      </c>
      <c r="T20" s="7">
        <f t="shared" si="6"/>
        <v>0.34464864864864864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58299</v>
      </c>
      <c r="AJ20" s="9">
        <f t="shared" si="10"/>
        <v>-86701</v>
      </c>
      <c r="AK20" s="11">
        <f t="shared" si="11"/>
        <v>0.4020620689655172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57347</v>
      </c>
      <c r="E21" s="6">
        <f t="shared" si="0"/>
        <v>-4653</v>
      </c>
      <c r="F21" s="4"/>
      <c r="G21" s="4"/>
      <c r="H21" s="7">
        <f t="shared" si="2"/>
        <v>0.9249516129032258</v>
      </c>
      <c r="I21" s="4">
        <v>210000</v>
      </c>
      <c r="J21" s="8">
        <v>85996</v>
      </c>
      <c r="K21" s="4">
        <f t="shared" si="3"/>
        <v>-124004</v>
      </c>
      <c r="L21" s="7">
        <f t="shared" si="4"/>
        <v>0.4095047619047619</v>
      </c>
      <c r="M21" s="4"/>
      <c r="N21" s="4"/>
      <c r="O21" s="4"/>
      <c r="P21" s="7"/>
      <c r="Q21" s="4">
        <v>40000</v>
      </c>
      <c r="R21" s="4">
        <v>25810</v>
      </c>
      <c r="S21" s="4">
        <f t="shared" si="5"/>
        <v>-14190</v>
      </c>
      <c r="T21" s="7">
        <f t="shared" si="6"/>
        <v>0.64525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169153</v>
      </c>
      <c r="AJ21" s="9">
        <f t="shared" si="10"/>
        <v>-142847</v>
      </c>
      <c r="AK21" s="11">
        <f t="shared" si="11"/>
        <v>0.5421570512820513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17611</v>
      </c>
      <c r="E22" s="6">
        <f t="shared" si="0"/>
        <v>-5389</v>
      </c>
      <c r="F22" s="4"/>
      <c r="G22" s="4"/>
      <c r="H22" s="7">
        <f t="shared" si="2"/>
        <v>0.765695652173913</v>
      </c>
      <c r="I22" s="4">
        <v>308000</v>
      </c>
      <c r="J22" s="8">
        <v>260189</v>
      </c>
      <c r="K22" s="4">
        <f t="shared" si="3"/>
        <v>-47811</v>
      </c>
      <c r="L22" s="7">
        <f t="shared" si="4"/>
        <v>0.8447694805194805</v>
      </c>
      <c r="M22" s="4"/>
      <c r="N22" s="4"/>
      <c r="O22" s="4"/>
      <c r="P22" s="7"/>
      <c r="Q22" s="4">
        <v>232000</v>
      </c>
      <c r="R22" s="4">
        <v>171066</v>
      </c>
      <c r="S22" s="4">
        <f t="shared" si="5"/>
        <v>-60934</v>
      </c>
      <c r="T22" s="7">
        <f t="shared" si="6"/>
        <v>0.737353448275862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448866</v>
      </c>
      <c r="AJ22" s="9">
        <f t="shared" si="10"/>
        <v>-114134</v>
      </c>
      <c r="AK22" s="11">
        <f t="shared" si="11"/>
        <v>0.7972753108348135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20243</v>
      </c>
      <c r="E23" s="6">
        <f t="shared" si="0"/>
        <v>-6757</v>
      </c>
      <c r="F23" s="4"/>
      <c r="G23" s="4"/>
      <c r="H23" s="7">
        <f t="shared" si="2"/>
        <v>0.7497407407407407</v>
      </c>
      <c r="I23" s="4">
        <v>1488000</v>
      </c>
      <c r="J23" s="8">
        <v>149294</v>
      </c>
      <c r="K23" s="4">
        <f t="shared" si="3"/>
        <v>-1338706</v>
      </c>
      <c r="L23" s="7">
        <f t="shared" si="4"/>
        <v>0.10033198924731183</v>
      </c>
      <c r="M23" s="4">
        <v>3000</v>
      </c>
      <c r="N23" s="4">
        <v>531</v>
      </c>
      <c r="O23" s="4"/>
      <c r="P23" s="7"/>
      <c r="Q23" s="4">
        <v>204000</v>
      </c>
      <c r="R23" s="4">
        <v>-2834</v>
      </c>
      <c r="S23" s="4">
        <f t="shared" si="5"/>
        <v>-206834</v>
      </c>
      <c r="T23" s="7">
        <f t="shared" si="6"/>
        <v>-0.013892156862745099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/>
      <c r="AG23" s="2"/>
      <c r="AH23" s="9">
        <f t="shared" si="1"/>
        <v>1722000</v>
      </c>
      <c r="AI23" s="10">
        <f t="shared" si="9"/>
        <v>167234</v>
      </c>
      <c r="AJ23" s="9">
        <f t="shared" si="10"/>
        <v>-1554766</v>
      </c>
      <c r="AK23" s="11">
        <f t="shared" si="11"/>
        <v>0.09711614401858304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69799</v>
      </c>
      <c r="E24" s="6">
        <f t="shared" si="0"/>
        <v>-20201</v>
      </c>
      <c r="F24" s="4"/>
      <c r="G24" s="4"/>
      <c r="H24" s="7">
        <f t="shared" si="2"/>
        <v>0.7755444444444445</v>
      </c>
      <c r="I24" s="4">
        <v>556000</v>
      </c>
      <c r="J24" s="8">
        <v>250479</v>
      </c>
      <c r="K24" s="4">
        <f t="shared" si="3"/>
        <v>-305521</v>
      </c>
      <c r="L24" s="7">
        <f t="shared" si="4"/>
        <v>0.4505017985611511</v>
      </c>
      <c r="M24" s="4">
        <v>1000</v>
      </c>
      <c r="N24" s="4">
        <v>6232</v>
      </c>
      <c r="O24" s="4"/>
      <c r="P24" s="7"/>
      <c r="Q24" s="4">
        <v>446000</v>
      </c>
      <c r="R24" s="4">
        <v>53055</v>
      </c>
      <c r="S24" s="4">
        <f t="shared" si="5"/>
        <v>-392945</v>
      </c>
      <c r="T24" s="7">
        <f t="shared" si="6"/>
        <v>0.11895739910313902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/>
      <c r="AG24" s="2"/>
      <c r="AH24" s="9">
        <f t="shared" si="1"/>
        <v>1093000</v>
      </c>
      <c r="AI24" s="10">
        <f t="shared" si="9"/>
        <v>379565</v>
      </c>
      <c r="AJ24" s="9">
        <f t="shared" si="10"/>
        <v>-713435</v>
      </c>
      <c r="AK24" s="11">
        <f t="shared" si="11"/>
        <v>0.3472689844464776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53516</v>
      </c>
      <c r="E25" s="6">
        <f t="shared" si="0"/>
        <v>-36484</v>
      </c>
      <c r="F25" s="4"/>
      <c r="G25" s="4"/>
      <c r="H25" s="7">
        <f t="shared" si="2"/>
        <v>0.5946222222222223</v>
      </c>
      <c r="I25" s="4">
        <v>371000</v>
      </c>
      <c r="J25" s="8">
        <v>90261</v>
      </c>
      <c r="K25" s="4">
        <f t="shared" si="3"/>
        <v>-280739</v>
      </c>
      <c r="L25" s="7">
        <f t="shared" si="4"/>
        <v>0.2432911051212938</v>
      </c>
      <c r="M25" s="4"/>
      <c r="N25" s="4">
        <v>-5922</v>
      </c>
      <c r="O25" s="4"/>
      <c r="P25" s="7"/>
      <c r="Q25" s="4">
        <v>256000</v>
      </c>
      <c r="R25" s="6">
        <v>21113</v>
      </c>
      <c r="S25" s="4">
        <f t="shared" si="5"/>
        <v>-234887</v>
      </c>
      <c r="T25" s="7">
        <f t="shared" si="6"/>
        <v>0.08247265625</v>
      </c>
      <c r="U25" s="16" t="s">
        <v>24</v>
      </c>
      <c r="V25" s="4"/>
      <c r="W25" s="4"/>
      <c r="X25" s="6">
        <f t="shared" si="7"/>
        <v>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158968</v>
      </c>
      <c r="AJ25" s="9">
        <f t="shared" si="10"/>
        <v>-558032</v>
      </c>
      <c r="AK25" s="11">
        <f t="shared" si="11"/>
        <v>0.22171269177126918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214321</v>
      </c>
      <c r="E26" s="6">
        <f t="shared" si="0"/>
        <v>-185679</v>
      </c>
      <c r="F26" s="4"/>
      <c r="G26" s="4"/>
      <c r="H26" s="7">
        <f t="shared" si="2"/>
        <v>0.5358025</v>
      </c>
      <c r="I26" s="4">
        <v>2474000</v>
      </c>
      <c r="J26" s="8">
        <v>2496084</v>
      </c>
      <c r="K26" s="4">
        <f t="shared" si="3"/>
        <v>22084</v>
      </c>
      <c r="L26" s="7">
        <f t="shared" si="4"/>
        <v>1.0089264349232012</v>
      </c>
      <c r="M26" s="4"/>
      <c r="N26" s="4">
        <v>338</v>
      </c>
      <c r="O26" s="4"/>
      <c r="P26" s="7"/>
      <c r="Q26" s="4">
        <v>505000</v>
      </c>
      <c r="R26" s="4">
        <v>1676</v>
      </c>
      <c r="S26" s="4">
        <f t="shared" si="5"/>
        <v>-503324</v>
      </c>
      <c r="T26" s="7">
        <f t="shared" si="6"/>
        <v>0.0033188118811881186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2712419</v>
      </c>
      <c r="AJ26" s="9">
        <f t="shared" si="10"/>
        <v>-666581</v>
      </c>
      <c r="AK26" s="11">
        <f t="shared" si="11"/>
        <v>0.8027283219887541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114159</v>
      </c>
      <c r="E27" s="6">
        <f t="shared" si="0"/>
        <v>-65841</v>
      </c>
      <c r="F27" s="4"/>
      <c r="G27" s="4"/>
      <c r="H27" s="7">
        <f t="shared" si="2"/>
        <v>0.6342166666666667</v>
      </c>
      <c r="I27" s="4">
        <v>332000</v>
      </c>
      <c r="J27" s="8">
        <v>-101040</v>
      </c>
      <c r="K27" s="4">
        <f t="shared" si="3"/>
        <v>-433040</v>
      </c>
      <c r="L27" s="7">
        <f t="shared" si="4"/>
        <v>-0.3043373493975904</v>
      </c>
      <c r="M27" s="4"/>
      <c r="N27" s="4">
        <v>360</v>
      </c>
      <c r="O27" s="4">
        <f aca="true" t="shared" si="12" ref="O27:O36">SUM(N27-M27)</f>
        <v>360</v>
      </c>
      <c r="P27" s="7"/>
      <c r="Q27" s="4">
        <v>151000</v>
      </c>
      <c r="R27" s="6">
        <v>19348</v>
      </c>
      <c r="S27" s="4">
        <f t="shared" si="5"/>
        <v>-131652</v>
      </c>
      <c r="T27" s="7">
        <f t="shared" si="6"/>
        <v>0.12813245033112583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32827</v>
      </c>
      <c r="AJ27" s="9">
        <f t="shared" si="10"/>
        <v>-630173</v>
      </c>
      <c r="AK27" s="11">
        <f t="shared" si="11"/>
        <v>0.049512820512820514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60963</v>
      </c>
      <c r="E28" s="6">
        <f t="shared" si="0"/>
        <v>-9037</v>
      </c>
      <c r="F28" s="4"/>
      <c r="G28" s="4"/>
      <c r="H28" s="7">
        <f t="shared" si="2"/>
        <v>0.8709</v>
      </c>
      <c r="I28" s="4">
        <v>560000</v>
      </c>
      <c r="J28" s="8">
        <v>201577</v>
      </c>
      <c r="K28" s="4">
        <f t="shared" si="3"/>
        <v>-358423</v>
      </c>
      <c r="L28" s="7">
        <f t="shared" si="4"/>
        <v>0.3599589285714286</v>
      </c>
      <c r="M28" s="4">
        <v>76000</v>
      </c>
      <c r="N28" s="6"/>
      <c r="O28" s="4">
        <f t="shared" si="12"/>
        <v>-76000</v>
      </c>
      <c r="P28" s="7">
        <f>SUM(N28/M28)</f>
        <v>0</v>
      </c>
      <c r="Q28" s="4">
        <v>381000</v>
      </c>
      <c r="R28" s="4">
        <v>43934</v>
      </c>
      <c r="S28" s="4">
        <f t="shared" si="5"/>
        <v>-337066</v>
      </c>
      <c r="T28" s="7">
        <f t="shared" si="6"/>
        <v>0.11531233595800525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306474</v>
      </c>
      <c r="AJ28" s="9">
        <f t="shared" si="10"/>
        <v>-780526</v>
      </c>
      <c r="AK28" s="11">
        <f t="shared" si="11"/>
        <v>0.2819448022079117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209729</v>
      </c>
      <c r="E29" s="6">
        <f t="shared" si="0"/>
        <v>-109271</v>
      </c>
      <c r="F29" s="4"/>
      <c r="G29" s="4"/>
      <c r="H29" s="7">
        <f t="shared" si="2"/>
        <v>0.6574576802507837</v>
      </c>
      <c r="I29" s="4">
        <v>1270000</v>
      </c>
      <c r="J29" s="8">
        <v>1020483</v>
      </c>
      <c r="K29" s="4">
        <f t="shared" si="3"/>
        <v>-249517</v>
      </c>
      <c r="L29" s="7">
        <f t="shared" si="4"/>
        <v>0.8035299212598426</v>
      </c>
      <c r="M29" s="4"/>
      <c r="N29" s="4"/>
      <c r="O29" s="4">
        <f t="shared" si="12"/>
        <v>0</v>
      </c>
      <c r="P29" s="7"/>
      <c r="Q29" s="4">
        <v>959000</v>
      </c>
      <c r="R29" s="4">
        <v>110137</v>
      </c>
      <c r="S29" s="4">
        <f t="shared" si="5"/>
        <v>-848863</v>
      </c>
      <c r="T29" s="7">
        <f t="shared" si="6"/>
        <v>0.11484567257559958</v>
      </c>
      <c r="U29" s="16" t="s">
        <v>28</v>
      </c>
      <c r="V29" s="4">
        <v>130000</v>
      </c>
      <c r="W29" s="4">
        <v>70283</v>
      </c>
      <c r="X29" s="6">
        <f t="shared" si="7"/>
        <v>-59717</v>
      </c>
      <c r="Y29" s="7">
        <f>SUM(W29/V29)</f>
        <v>0.5406384615384615</v>
      </c>
      <c r="Z29" s="4"/>
      <c r="AA29" s="4"/>
      <c r="AB29" s="4">
        <f t="shared" si="8"/>
        <v>0</v>
      </c>
      <c r="AC29" s="7"/>
      <c r="AD29" s="8"/>
      <c r="AE29" s="4"/>
      <c r="AF29" s="4"/>
      <c r="AG29" s="2"/>
      <c r="AH29" s="9">
        <f t="shared" si="1"/>
        <v>2678000</v>
      </c>
      <c r="AI29" s="10">
        <f t="shared" si="9"/>
        <v>1410632</v>
      </c>
      <c r="AJ29" s="9">
        <f t="shared" si="10"/>
        <v>-1267368</v>
      </c>
      <c r="AK29" s="11">
        <f t="shared" si="11"/>
        <v>0.5267483196415236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92798</v>
      </c>
      <c r="E30" s="6">
        <f t="shared" si="0"/>
        <v>-54202</v>
      </c>
      <c r="F30" s="4"/>
      <c r="G30" s="4"/>
      <c r="H30" s="7">
        <f t="shared" si="2"/>
        <v>0.6312789115646259</v>
      </c>
      <c r="I30" s="4">
        <v>714000</v>
      </c>
      <c r="J30" s="8">
        <v>221183</v>
      </c>
      <c r="K30" s="4">
        <f t="shared" si="3"/>
        <v>-492817</v>
      </c>
      <c r="L30" s="7">
        <f t="shared" si="4"/>
        <v>0.3097801120448179</v>
      </c>
      <c r="M30" s="4"/>
      <c r="N30" s="4">
        <v>1695</v>
      </c>
      <c r="O30" s="4">
        <f t="shared" si="12"/>
        <v>1695</v>
      </c>
      <c r="P30" s="7"/>
      <c r="Q30" s="4">
        <v>600000</v>
      </c>
      <c r="R30" s="6">
        <v>93204</v>
      </c>
      <c r="S30" s="4">
        <f t="shared" si="5"/>
        <v>-506796</v>
      </c>
      <c r="T30" s="7">
        <f t="shared" si="6"/>
        <v>0.15534</v>
      </c>
      <c r="U30" s="16" t="s">
        <v>29</v>
      </c>
      <c r="V30" s="4"/>
      <c r="W30" s="6">
        <v>56000</v>
      </c>
      <c r="X30" s="6">
        <f t="shared" si="7"/>
        <v>56000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1461000</v>
      </c>
      <c r="AI30" s="10">
        <f t="shared" si="9"/>
        <v>464880</v>
      </c>
      <c r="AJ30" s="9">
        <f t="shared" si="10"/>
        <v>-996120</v>
      </c>
      <c r="AK30" s="11">
        <f t="shared" si="11"/>
        <v>0.3181930184804928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56990</v>
      </c>
      <c r="E31" s="6">
        <f t="shared" si="0"/>
        <v>-33010</v>
      </c>
      <c r="F31" s="4"/>
      <c r="G31" s="4"/>
      <c r="H31" s="7">
        <f t="shared" si="2"/>
        <v>0.6332222222222222</v>
      </c>
      <c r="I31" s="4">
        <v>415000</v>
      </c>
      <c r="J31" s="8">
        <v>124028</v>
      </c>
      <c r="K31" s="4">
        <f t="shared" si="3"/>
        <v>-290972</v>
      </c>
      <c r="L31" s="7">
        <f t="shared" si="4"/>
        <v>0.29886265060240963</v>
      </c>
      <c r="M31" s="4"/>
      <c r="N31" s="4"/>
      <c r="O31" s="4">
        <f t="shared" si="12"/>
        <v>0</v>
      </c>
      <c r="P31" s="7"/>
      <c r="Q31" s="4">
        <v>314000</v>
      </c>
      <c r="R31" s="4">
        <v>111888</v>
      </c>
      <c r="S31" s="4">
        <f t="shared" si="5"/>
        <v>-202112</v>
      </c>
      <c r="T31" s="7">
        <f t="shared" si="6"/>
        <v>0.3563312101910828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292906</v>
      </c>
      <c r="AJ31" s="9">
        <f t="shared" si="10"/>
        <v>-526094</v>
      </c>
      <c r="AK31" s="11">
        <f t="shared" si="11"/>
        <v>0.35763858363858364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11249</v>
      </c>
      <c r="E32" s="6">
        <f t="shared" si="0"/>
        <v>-9751</v>
      </c>
      <c r="F32" s="4"/>
      <c r="G32" s="4"/>
      <c r="H32" s="7">
        <f t="shared" si="2"/>
        <v>0.5356666666666666</v>
      </c>
      <c r="I32" s="4">
        <v>486000</v>
      </c>
      <c r="J32" s="8">
        <v>75451</v>
      </c>
      <c r="K32" s="4">
        <f t="shared" si="3"/>
        <v>-410549</v>
      </c>
      <c r="L32" s="7">
        <f t="shared" si="4"/>
        <v>0.15524897119341563</v>
      </c>
      <c r="M32" s="4">
        <v>12000</v>
      </c>
      <c r="N32" s="4">
        <v>3475</v>
      </c>
      <c r="O32" s="4">
        <f t="shared" si="12"/>
        <v>-8525</v>
      </c>
      <c r="P32" s="7">
        <f>SUM(N32/M32)</f>
        <v>0.28958333333333336</v>
      </c>
      <c r="Q32" s="4">
        <v>181000</v>
      </c>
      <c r="R32" s="4">
        <v>-822</v>
      </c>
      <c r="S32" s="4">
        <f t="shared" si="5"/>
        <v>-181822</v>
      </c>
      <c r="T32" s="7">
        <f t="shared" si="6"/>
        <v>-0.004541436464088398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89353</v>
      </c>
      <c r="AJ32" s="9">
        <f t="shared" si="10"/>
        <v>-610647</v>
      </c>
      <c r="AK32" s="11">
        <f t="shared" si="11"/>
        <v>0.12764714285714285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16591</v>
      </c>
      <c r="E33" s="6">
        <f t="shared" si="0"/>
        <v>-15409</v>
      </c>
      <c r="F33" s="4"/>
      <c r="G33" s="4"/>
      <c r="H33" s="7">
        <f t="shared" si="2"/>
        <v>0.51846875</v>
      </c>
      <c r="I33" s="4">
        <v>339000</v>
      </c>
      <c r="J33" s="8">
        <v>215825</v>
      </c>
      <c r="K33" s="4">
        <f t="shared" si="3"/>
        <v>-123175</v>
      </c>
      <c r="L33" s="7">
        <f t="shared" si="4"/>
        <v>0.6366519174041297</v>
      </c>
      <c r="M33" s="4">
        <v>3000</v>
      </c>
      <c r="N33" s="4">
        <v>1494</v>
      </c>
      <c r="O33" s="4">
        <f t="shared" si="12"/>
        <v>-1506</v>
      </c>
      <c r="P33" s="7"/>
      <c r="Q33" s="4">
        <v>267000</v>
      </c>
      <c r="R33" s="4">
        <v>295522</v>
      </c>
      <c r="S33" s="4">
        <f t="shared" si="5"/>
        <v>28522</v>
      </c>
      <c r="T33" s="7">
        <f t="shared" si="6"/>
        <v>1.1068239700374531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/>
      <c r="AF33" s="4"/>
      <c r="AG33" s="2">
        <v>1000</v>
      </c>
      <c r="AH33" s="9">
        <f t="shared" si="1"/>
        <v>641000</v>
      </c>
      <c r="AI33" s="10">
        <f t="shared" si="9"/>
        <v>530432</v>
      </c>
      <c r="AJ33" s="9">
        <f t="shared" si="10"/>
        <v>-110568</v>
      </c>
      <c r="AK33" s="11">
        <f t="shared" si="11"/>
        <v>0.8275070202808112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15045</v>
      </c>
      <c r="E34" s="6">
        <f t="shared" si="0"/>
        <v>-33955</v>
      </c>
      <c r="F34" s="4"/>
      <c r="G34" s="4"/>
      <c r="H34" s="7">
        <f t="shared" si="2"/>
        <v>0.30704081632653063</v>
      </c>
      <c r="I34" s="4">
        <v>185000</v>
      </c>
      <c r="J34" s="8">
        <v>86496</v>
      </c>
      <c r="K34" s="4">
        <f t="shared" si="3"/>
        <v>-98504</v>
      </c>
      <c r="L34" s="7">
        <f t="shared" si="4"/>
        <v>0.46754594594594595</v>
      </c>
      <c r="M34" s="4">
        <v>54000</v>
      </c>
      <c r="N34" s="6">
        <v>13725</v>
      </c>
      <c r="O34" s="4">
        <f t="shared" si="12"/>
        <v>-40275</v>
      </c>
      <c r="P34" s="7">
        <f>SUM(N34/M34)</f>
        <v>0.25416666666666665</v>
      </c>
      <c r="Q34" s="4">
        <v>211000</v>
      </c>
      <c r="R34" s="4">
        <v>76090</v>
      </c>
      <c r="S34" s="4">
        <f t="shared" si="5"/>
        <v>-134910</v>
      </c>
      <c r="T34" s="7">
        <f t="shared" si="6"/>
        <v>0.3606161137440758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191356</v>
      </c>
      <c r="AJ34" s="9">
        <f t="shared" si="10"/>
        <v>-307644</v>
      </c>
      <c r="AK34" s="11">
        <f t="shared" si="11"/>
        <v>0.38347895791583164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1165765</v>
      </c>
      <c r="E35" s="6">
        <f t="shared" si="0"/>
        <v>-707235</v>
      </c>
      <c r="F35" s="4"/>
      <c r="G35" s="4"/>
      <c r="H35" s="7">
        <f t="shared" si="2"/>
        <v>0.6224052322477309</v>
      </c>
      <c r="I35" s="4">
        <v>3044000</v>
      </c>
      <c r="J35" s="8">
        <v>1795156</v>
      </c>
      <c r="K35" s="4">
        <f t="shared" si="3"/>
        <v>-1248844</v>
      </c>
      <c r="L35" s="7">
        <f t="shared" si="4"/>
        <v>0.5897358738501971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237821</v>
      </c>
      <c r="S35" s="4">
        <f t="shared" si="5"/>
        <v>-902179</v>
      </c>
      <c r="T35" s="7">
        <f t="shared" si="6"/>
        <v>0.20861491228070175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1437088</v>
      </c>
      <c r="AB35" s="4">
        <f t="shared" si="8"/>
        <v>-866312</v>
      </c>
      <c r="AC35" s="7"/>
      <c r="AD35" s="8">
        <v>251025</v>
      </c>
      <c r="AE35" s="4"/>
      <c r="AF35" s="4"/>
      <c r="AG35" s="2">
        <v>1000</v>
      </c>
      <c r="AH35" s="9">
        <f t="shared" si="1"/>
        <v>8363400</v>
      </c>
      <c r="AI35" s="10">
        <f t="shared" si="9"/>
        <v>4887855</v>
      </c>
      <c r="AJ35" s="9">
        <f t="shared" si="10"/>
        <v>-3475545</v>
      </c>
      <c r="AK35" s="11">
        <f t="shared" si="11"/>
        <v>0.5844339622641509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1491918</v>
      </c>
      <c r="E36" s="6">
        <f t="shared" si="0"/>
        <v>-702082</v>
      </c>
      <c r="F36" s="4"/>
      <c r="G36" s="4"/>
      <c r="H36" s="7">
        <f t="shared" si="2"/>
        <v>0.6799990884229717</v>
      </c>
      <c r="I36" s="4">
        <v>1138000</v>
      </c>
      <c r="J36" s="8">
        <v>946473</v>
      </c>
      <c r="K36" s="4">
        <f t="shared" si="3"/>
        <v>-191527</v>
      </c>
      <c r="L36" s="7">
        <f t="shared" si="4"/>
        <v>0.8316985940246046</v>
      </c>
      <c r="M36" s="4"/>
      <c r="N36" s="4">
        <v>5880</v>
      </c>
      <c r="O36" s="4">
        <f t="shared" si="12"/>
        <v>5880</v>
      </c>
      <c r="P36" s="7"/>
      <c r="Q36" s="4">
        <v>915000</v>
      </c>
      <c r="R36" s="4">
        <v>312391</v>
      </c>
      <c r="S36" s="4">
        <f t="shared" si="5"/>
        <v>-602609</v>
      </c>
      <c r="T36" s="7">
        <f t="shared" si="6"/>
        <v>0.3414109289617486</v>
      </c>
      <c r="U36" s="16" t="s">
        <v>35</v>
      </c>
      <c r="V36" s="4">
        <v>50000</v>
      </c>
      <c r="W36" s="4">
        <v>43800</v>
      </c>
      <c r="X36" s="6">
        <f t="shared" si="7"/>
        <v>-6200</v>
      </c>
      <c r="Y36" s="7"/>
      <c r="Z36" s="4">
        <v>1311000</v>
      </c>
      <c r="AA36" s="4">
        <v>817917</v>
      </c>
      <c r="AB36" s="4">
        <f t="shared" si="8"/>
        <v>-493083</v>
      </c>
      <c r="AC36" s="7"/>
      <c r="AD36" s="8"/>
      <c r="AE36" s="4"/>
      <c r="AF36" s="4">
        <v>11632</v>
      </c>
      <c r="AG36" s="2"/>
      <c r="AH36" s="9">
        <f t="shared" si="1"/>
        <v>5608000</v>
      </c>
      <c r="AI36" s="10">
        <f t="shared" si="9"/>
        <v>3630011</v>
      </c>
      <c r="AJ36" s="9">
        <f>SUM(AI36-AH36)</f>
        <v>-1977989</v>
      </c>
      <c r="AK36" s="11">
        <f>SUM(AI36/AH36)</f>
        <v>0.647291547788873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4510315</v>
      </c>
      <c r="E37" s="9">
        <f>SUM(E8:E36)</f>
        <v>-2442685</v>
      </c>
      <c r="F37" s="9">
        <f>SUM(F8:F36)</f>
        <v>0</v>
      </c>
      <c r="G37" s="9">
        <f>SUM(G8:G36)</f>
        <v>0</v>
      </c>
      <c r="H37" s="16">
        <f t="shared" si="2"/>
        <v>0.6486861786279304</v>
      </c>
      <c r="I37" s="9">
        <f>SUM(I8:I36)</f>
        <v>21379000</v>
      </c>
      <c r="J37" s="9">
        <f>SUM(J8:J36)</f>
        <v>12382425</v>
      </c>
      <c r="K37" s="9">
        <f t="shared" si="3"/>
        <v>-8996575</v>
      </c>
      <c r="L37" s="16">
        <f t="shared" si="4"/>
        <v>0.5791863510921933</v>
      </c>
      <c r="M37" s="9">
        <f aca="true" t="shared" si="13" ref="M37:R37">SUM(M8:M36)</f>
        <v>239000</v>
      </c>
      <c r="N37" s="10">
        <f t="shared" si="13"/>
        <v>74842</v>
      </c>
      <c r="O37" s="10">
        <f t="shared" si="13"/>
        <v>-121371</v>
      </c>
      <c r="P37" s="10">
        <f t="shared" si="13"/>
        <v>2.2805192307692312</v>
      </c>
      <c r="Q37" s="9">
        <f t="shared" si="13"/>
        <v>10300000</v>
      </c>
      <c r="R37" s="9">
        <f t="shared" si="13"/>
        <v>2133000</v>
      </c>
      <c r="S37" s="9">
        <f t="shared" si="5"/>
        <v>-8167000</v>
      </c>
      <c r="T37" s="16">
        <f t="shared" si="6"/>
        <v>0.2070873786407767</v>
      </c>
      <c r="U37" s="16"/>
      <c r="V37" s="9">
        <f>SUM(V8:V36)</f>
        <v>1450000</v>
      </c>
      <c r="W37" s="9">
        <f>SUM(W8:W36)</f>
        <v>1441644</v>
      </c>
      <c r="X37" s="10">
        <f t="shared" si="7"/>
        <v>-8356</v>
      </c>
      <c r="Y37" s="16">
        <f>SUM(W37/V37)</f>
        <v>0.9942372413793104</v>
      </c>
      <c r="Z37" s="9">
        <f>SUM(Z8:Z36)</f>
        <v>3614400</v>
      </c>
      <c r="AA37" s="9">
        <f>SUM(AA8:AA36)</f>
        <v>2255005</v>
      </c>
      <c r="AB37" s="9">
        <f t="shared" si="8"/>
        <v>-1359395</v>
      </c>
      <c r="AC37" s="16"/>
      <c r="AD37" s="9">
        <f>SUM(AD8:AD36)</f>
        <v>251025</v>
      </c>
      <c r="AE37" s="9">
        <f>SUM(AE8:AE36)</f>
        <v>0</v>
      </c>
      <c r="AF37" s="9">
        <f>SUM(AF8:AF36)</f>
        <v>11632</v>
      </c>
      <c r="AG37" s="9">
        <f>SUM(AG8:AG36)</f>
        <v>2000</v>
      </c>
      <c r="AH37" s="9">
        <f>SUM(AH8:AH36)</f>
        <v>43935400</v>
      </c>
      <c r="AI37" s="10">
        <f t="shared" si="9"/>
        <v>23061888</v>
      </c>
      <c r="AJ37" s="9">
        <f t="shared" si="10"/>
        <v>-20873512</v>
      </c>
      <c r="AK37" s="11">
        <f t="shared" si="11"/>
        <v>0.5249044733859257</v>
      </c>
      <c r="AL37" s="3" t="s">
        <v>7</v>
      </c>
    </row>
    <row r="38" spans="3:5" ht="15">
      <c r="C38" s="1" t="s">
        <v>39</v>
      </c>
      <c r="E38" s="1" t="s">
        <v>41</v>
      </c>
    </row>
    <row r="40" spans="4:11" ht="15">
      <c r="D40" s="1" t="s">
        <v>40</v>
      </c>
      <c r="E40" s="1" t="s">
        <v>60</v>
      </c>
      <c r="K40" s="1" t="s">
        <v>61</v>
      </c>
    </row>
    <row r="42" spans="5:35" ht="15">
      <c r="E42" s="1" t="s">
        <v>62</v>
      </c>
      <c r="K42" s="1" t="s">
        <v>63</v>
      </c>
      <c r="AI42" s="1" t="s">
        <v>56</v>
      </c>
    </row>
  </sheetData>
  <sheetProtection/>
  <mergeCells count="17"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  <mergeCell ref="Q6:T6"/>
    <mergeCell ref="A6:A7"/>
    <mergeCell ref="AK6:AK7"/>
    <mergeCell ref="AG6:AG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Peri</cp:lastModifiedBy>
  <cp:lastPrinted>2019-08-06T08:44:23Z</cp:lastPrinted>
  <dcterms:created xsi:type="dcterms:W3CDTF">2010-05-14T07:01:12Z</dcterms:created>
  <dcterms:modified xsi:type="dcterms:W3CDTF">2019-08-06T08:44:36Z</dcterms:modified>
  <cp:category/>
  <cp:version/>
  <cp:contentType/>
  <cp:contentStatus/>
</cp:coreProperties>
</file>