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<sst xmlns="http://schemas.openxmlformats.org/spreadsheetml/2006/main" count="50" uniqueCount="50">
  <si>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Наимннование доходов</t>
  </si>
  <si>
    <t>Назначено на
год</t>
  </si>
  <si>
    <t>отклонение 
к году 
+ -</t>
  </si>
  <si>
    <t>ВСЕГО:</t>
  </si>
  <si>
    <t>ЕНВД</t>
  </si>
  <si>
    <t>ЕСНХ</t>
  </si>
  <si>
    <t>Земельный налог</t>
  </si>
  <si>
    <t>Госпошлина</t>
  </si>
  <si>
    <t>Налог на имущество</t>
  </si>
  <si>
    <t>Плата за негативн.на окруж.среду</t>
  </si>
  <si>
    <t>Денежн.взыскан.за нарушен.земельного законод.</t>
  </si>
  <si>
    <t>Прочие денежные взыскания и штрафы</t>
  </si>
  <si>
    <t>Невыясненные поступления</t>
  </si>
  <si>
    <t>Налог на доходы физических лиц</t>
  </si>
  <si>
    <t>код доходов</t>
  </si>
  <si>
    <t>Прочие неналоговые доходы</t>
  </si>
  <si>
    <t>Главный бухгалтер                                                                                                П.Гаджиева</t>
  </si>
  <si>
    <t>штрафы за наруш о примен.контр-кас.т.</t>
  </si>
  <si>
    <t>ден взыск.налаг.в возм.ущ.нец.исп.б.с</t>
  </si>
  <si>
    <t>штрафы за наруш.рег.пр-ва этил.спирт.</t>
  </si>
  <si>
    <t>штрафы за наруш.в обл.дор.движения</t>
  </si>
  <si>
    <t>штрафы за наруш.зак.о разм.зак.на пост</t>
  </si>
  <si>
    <t>суммы по искам о возмещ.вр.подл.зач.</t>
  </si>
  <si>
    <t>штафы об админ.правонаруш.</t>
  </si>
  <si>
    <t>% исполнен. к году</t>
  </si>
  <si>
    <t>Денежн.взыскан.за нарушен.налог
законодательства</t>
  </si>
  <si>
    <t>доходы от  реализации имущества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</si>
  <si>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</si>
  <si>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штрафы за возмешение ушерба имушес</t>
  </si>
  <si>
    <t>штрафы за наруш окруж среды</t>
  </si>
  <si>
    <t>штрафы  за  наруш пожарной безопасн</t>
  </si>
  <si>
    <t>штрафы за  наруш санитарно-эпидеми</t>
  </si>
  <si>
    <t>дох.от использ.имущ.нах.в гос.и мун.собствен.</t>
  </si>
  <si>
    <t xml:space="preserve">Акцизы на нефтепродукты 10%         </t>
  </si>
  <si>
    <t>Задолженность прошл.лет</t>
  </si>
  <si>
    <t>УСН</t>
  </si>
  <si>
    <t>штрафы за наруш.законоб охран террит</t>
  </si>
  <si>
    <t>Патентная система нологооблажения</t>
  </si>
  <si>
    <t>Прочие доходы от компенсации затрат</t>
  </si>
  <si>
    <t>Прочие доходы от оказания платных услуг</t>
  </si>
  <si>
    <t>штрафы за наруш.табач.продук</t>
  </si>
  <si>
    <t>Итого: неналоговые доходы:   в т.ч.</t>
  </si>
  <si>
    <t>Итого: налоговые доходы:   в т.ч.</t>
  </si>
  <si>
    <t>доходы от  реализации земли</t>
  </si>
  <si>
    <t>Анализ 
исполнения  бюджета  МО "Дербентский район" на 01.04.2019 года  по доходам</t>
  </si>
  <si>
    <t>Назначено
на01.04.2019</t>
  </si>
  <si>
    <t>исполнено
на 01.04.2019</t>
  </si>
  <si>
    <t>отклонение
на 01.04.2019
+  -</t>
  </si>
  <si>
    <t>% 
исполнение
на 01.04.2019</t>
  </si>
  <si>
    <t>Начальник  ФУ админ. МР "Дербентский район"                                      П.Алифханов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</si>
</sst>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</numFmts>
  <fonts count="3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9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/>
    </xf>
    <xf numFmtId="9" fontId="1" fillId="0" borderId="10" xfId="0" applyNumberFormat="1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Border="1" applyAlignment="1">
      <alignment/>
    </xf>
    <xf numFmtId="9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9" fontId="2" fillId="0" borderId="16" xfId="0" applyNumberFormat="1" applyFont="1" applyBorder="1" applyAlignment="1">
      <alignment/>
    </xf>
    <xf numFmtId="9" fontId="2" fillId="0" borderId="17" xfId="0" applyNumberFormat="1" applyFont="1" applyBorder="1" applyAlignment="1">
      <alignment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44" sqref="E4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O50"/>
  <sheetViews>
    <sheetView tabSelected="1" zoomScaleSheetLayoutView="75" zoomScalePageLayoutView="0" workbookViewId="0" topLeftCell="A3">
      <selection activeCell="B48" sqref="B48:I48"/>
    </sheetView>
  </sheetViews>
  <sheetFormatPr defaultColWidth="9.140625" defaultRowHeight="12.75"/>
  <cols>
    <col min="1" max="1" width="8.8515625" style="1" customWidth="1"/>
    <col min="2" max="2" width="35.421875" style="1" customWidth="1"/>
    <col min="3" max="3" width="12.57421875" style="1" customWidth="1"/>
    <col min="4" max="4" width="10.7109375" style="1" customWidth="1"/>
    <col min="5" max="5" width="11.28125" style="1" customWidth="1"/>
    <col min="6" max="6" width="10.28125" style="1" customWidth="1"/>
    <col min="7" max="7" width="12.421875" style="1" customWidth="1"/>
    <col min="8" max="8" width="10.7109375" style="1" customWidth="1"/>
    <col min="9" max="9" width="8.8515625" style="1" customWidth="1"/>
    <col min="10" max="10" width="12.8515625" style="1" customWidth="1"/>
    <col min="11" max="16384" width="8.8515625" style="1" customWidth="1"/>
  </cols>
  <sheetData>
    <row r="1" ht="6" customHeight="1" hidden="1"/>
    <row r="2" ht="11.25" hidden="1"/>
    <row r="3" spans="2:10" ht="11.25">
      <c r="B3" s="26" t="s">
        <v>44</v>
      </c>
      <c r="C3" s="26"/>
      <c r="D3" s="27"/>
      <c r="E3" s="27"/>
      <c r="F3" s="27"/>
      <c r="G3" s="27"/>
      <c r="H3" s="27"/>
      <c r="I3" s="27"/>
      <c r="J3" s="27"/>
    </row>
    <row r="4" spans="2:10" ht="15" customHeight="1">
      <c r="B4" s="27"/>
      <c r="C4" s="27"/>
      <c r="D4" s="27"/>
      <c r="E4" s="27"/>
      <c r="F4" s="27"/>
      <c r="G4" s="27"/>
      <c r="H4" s="27"/>
      <c r="I4" s="27"/>
      <c r="J4" s="27"/>
    </row>
    <row r="5" spans="2:10" s="5" customFormat="1" ht="33" customHeight="1" thickBot="1">
      <c r="B5" s="4" t="s">
        <v>0</v>
      </c>
      <c r="C5" s="4" t="s">
        <v>14</v>
      </c>
      <c r="D5" s="2" t="s">
        <v>1</v>
      </c>
      <c r="E5" s="2" t="s">
        <v>45</v>
      </c>
      <c r="F5" s="2" t="s">
        <v>46</v>
      </c>
      <c r="G5" s="2" t="s">
        <v>2</v>
      </c>
      <c r="H5" s="2" t="s">
        <v>47</v>
      </c>
      <c r="I5" s="2" t="s">
        <v>24</v>
      </c>
      <c r="J5" s="2" t="s">
        <v>48</v>
      </c>
    </row>
    <row r="6" spans="2:10" s="5" customFormat="1" ht="24" customHeight="1" thickBot="1">
      <c r="B6" s="6" t="s">
        <v>42</v>
      </c>
      <c r="C6" s="4"/>
      <c r="D6" s="2">
        <f>SUM(D7:D16)</f>
        <v>175857.5</v>
      </c>
      <c r="E6" s="2">
        <f>SUM(E7:E16)</f>
        <v>33190</v>
      </c>
      <c r="F6" s="2">
        <f>SUM(F7:F16)</f>
        <v>40151</v>
      </c>
      <c r="G6" s="7">
        <f>SUM(F6-D6)</f>
        <v>-135706.5</v>
      </c>
      <c r="H6" s="7">
        <f aca="true" t="shared" si="0" ref="H6:H45">SUM(F6-E6)</f>
        <v>6961</v>
      </c>
      <c r="I6" s="8">
        <f>SUM(F6/D6)</f>
        <v>0.2283155395703908</v>
      </c>
      <c r="J6" s="8">
        <f>SUM(F6/E6)</f>
        <v>1.2097318469418499</v>
      </c>
    </row>
    <row r="7" spans="2:10" s="5" customFormat="1" ht="13.5" customHeight="1">
      <c r="B7" s="3" t="s">
        <v>33</v>
      </c>
      <c r="C7" s="9">
        <v>1030223001</v>
      </c>
      <c r="D7" s="10">
        <v>17485.5</v>
      </c>
      <c r="E7" s="10">
        <v>3979</v>
      </c>
      <c r="F7" s="11">
        <v>4721</v>
      </c>
      <c r="G7" s="12">
        <f aca="true" t="shared" si="1" ref="G7:G45">SUM(F7-D7)</f>
        <v>-12764.5</v>
      </c>
      <c r="H7" s="12">
        <f t="shared" si="0"/>
        <v>742</v>
      </c>
      <c r="I7" s="13">
        <f>SUM(F7/D7)</f>
        <v>0.2699951388293157</v>
      </c>
      <c r="J7" s="13">
        <f>SUM(F7/E7)</f>
        <v>1.1864790148278461</v>
      </c>
    </row>
    <row r="8" spans="2:10" ht="19.5" customHeight="1">
      <c r="B8" s="12" t="s">
        <v>13</v>
      </c>
      <c r="C8" s="12">
        <v>1010200001</v>
      </c>
      <c r="D8" s="12">
        <v>130047</v>
      </c>
      <c r="E8" s="12">
        <v>22491</v>
      </c>
      <c r="F8" s="12">
        <v>29920</v>
      </c>
      <c r="G8" s="12">
        <f t="shared" si="1"/>
        <v>-100127</v>
      </c>
      <c r="H8" s="12">
        <f t="shared" si="0"/>
        <v>7429</v>
      </c>
      <c r="I8" s="13">
        <f>SUM(F8/D8)</f>
        <v>0.230070666758941</v>
      </c>
      <c r="J8" s="13">
        <f>SUM(F8/E8)</f>
        <v>1.3303099017384732</v>
      </c>
    </row>
    <row r="9" spans="2:12" ht="15" customHeight="1">
      <c r="B9" s="12" t="s">
        <v>8</v>
      </c>
      <c r="C9" s="12">
        <v>1060100000</v>
      </c>
      <c r="D9" s="12"/>
      <c r="E9" s="12"/>
      <c r="F9" s="12"/>
      <c r="G9" s="12">
        <f t="shared" si="1"/>
        <v>0</v>
      </c>
      <c r="H9" s="12">
        <f t="shared" si="0"/>
        <v>0</v>
      </c>
      <c r="I9" s="13"/>
      <c r="J9" s="13"/>
      <c r="L9" s="1" t="s">
        <v>27</v>
      </c>
    </row>
    <row r="10" spans="2:10" ht="15" customHeight="1">
      <c r="B10" s="12" t="s">
        <v>35</v>
      </c>
      <c r="C10" s="12">
        <v>1050100000</v>
      </c>
      <c r="D10" s="12">
        <v>16222</v>
      </c>
      <c r="E10" s="12">
        <v>4050</v>
      </c>
      <c r="F10" s="12">
        <v>2931</v>
      </c>
      <c r="G10" s="12">
        <f t="shared" si="1"/>
        <v>-13291</v>
      </c>
      <c r="H10" s="12">
        <f t="shared" si="0"/>
        <v>-1119</v>
      </c>
      <c r="I10" s="13">
        <f>SUM(F10/D10)</f>
        <v>0.18068055726790777</v>
      </c>
      <c r="J10" s="13">
        <f>SUM(F10/E10)</f>
        <v>0.7237037037037037</v>
      </c>
    </row>
    <row r="11" spans="2:10" ht="14.25" customHeight="1">
      <c r="B11" s="12" t="s">
        <v>4</v>
      </c>
      <c r="C11" s="12">
        <v>1050200002</v>
      </c>
      <c r="D11" s="12">
        <v>9500</v>
      </c>
      <c r="E11" s="12">
        <v>2250</v>
      </c>
      <c r="F11" s="12">
        <v>1844</v>
      </c>
      <c r="G11" s="12">
        <f t="shared" si="1"/>
        <v>-7656</v>
      </c>
      <c r="H11" s="12">
        <f t="shared" si="0"/>
        <v>-406</v>
      </c>
      <c r="I11" s="13">
        <f>SUM(F11/D11)</f>
        <v>0.19410526315789473</v>
      </c>
      <c r="J11" s="13">
        <f>SUM(F11/E11)</f>
        <v>0.8195555555555556</v>
      </c>
    </row>
    <row r="12" spans="2:10" ht="15" customHeight="1">
      <c r="B12" s="12" t="s">
        <v>5</v>
      </c>
      <c r="C12" s="12">
        <v>1050300001</v>
      </c>
      <c r="D12" s="12">
        <v>559</v>
      </c>
      <c r="E12" s="12">
        <v>40</v>
      </c>
      <c r="F12" s="12">
        <v>44</v>
      </c>
      <c r="G12" s="12">
        <f t="shared" si="1"/>
        <v>-515</v>
      </c>
      <c r="H12" s="12">
        <f t="shared" si="0"/>
        <v>4</v>
      </c>
      <c r="I12" s="13">
        <f>SUM(F12/D12)</f>
        <v>0.07871198568872988</v>
      </c>
      <c r="J12" s="13">
        <f>SUM(F12/E12)</f>
        <v>1.1</v>
      </c>
    </row>
    <row r="13" spans="2:10" ht="15" customHeight="1">
      <c r="B13" s="12" t="s">
        <v>37</v>
      </c>
      <c r="C13" s="12">
        <v>1050400001</v>
      </c>
      <c r="D13" s="12">
        <v>174</v>
      </c>
      <c r="E13" s="12">
        <v>30</v>
      </c>
      <c r="F13" s="12">
        <v>16</v>
      </c>
      <c r="G13" s="12">
        <f t="shared" si="1"/>
        <v>-158</v>
      </c>
      <c r="H13" s="12">
        <f t="shared" si="0"/>
        <v>-14</v>
      </c>
      <c r="I13" s="13">
        <f>SUM(F13/D13)</f>
        <v>0.09195402298850575</v>
      </c>
      <c r="J13" s="13">
        <f>SUM(F13/E13)</f>
        <v>0.5333333333333333</v>
      </c>
    </row>
    <row r="14" spans="2:10" ht="15" customHeight="1">
      <c r="B14" s="12" t="s">
        <v>6</v>
      </c>
      <c r="C14" s="12">
        <v>1060600000</v>
      </c>
      <c r="D14" s="12"/>
      <c r="E14" s="12"/>
      <c r="F14" s="12"/>
      <c r="G14" s="12">
        <f t="shared" si="1"/>
        <v>0</v>
      </c>
      <c r="H14" s="12">
        <f t="shared" si="0"/>
        <v>0</v>
      </c>
      <c r="I14" s="13"/>
      <c r="J14" s="13"/>
    </row>
    <row r="15" spans="2:10" ht="15" customHeight="1">
      <c r="B15" s="12" t="s">
        <v>7</v>
      </c>
      <c r="C15" s="12">
        <v>1080000000</v>
      </c>
      <c r="D15" s="12">
        <v>1870</v>
      </c>
      <c r="E15" s="12">
        <v>350</v>
      </c>
      <c r="F15" s="12">
        <v>675</v>
      </c>
      <c r="G15" s="12">
        <f t="shared" si="1"/>
        <v>-1195</v>
      </c>
      <c r="H15" s="12">
        <f t="shared" si="0"/>
        <v>325</v>
      </c>
      <c r="I15" s="13">
        <f>SUM(F15/D15)</f>
        <v>0.3609625668449198</v>
      </c>
      <c r="J15" s="13">
        <f>SUM(F15/E15)</f>
        <v>1.9285714285714286</v>
      </c>
    </row>
    <row r="16" spans="2:10" ht="21" customHeight="1">
      <c r="B16" s="14" t="s">
        <v>34</v>
      </c>
      <c r="C16" s="12">
        <v>1090000000</v>
      </c>
      <c r="D16" s="12"/>
      <c r="E16" s="12"/>
      <c r="F16" s="12"/>
      <c r="G16" s="12">
        <f t="shared" si="1"/>
        <v>0</v>
      </c>
      <c r="H16" s="12">
        <f t="shared" si="0"/>
        <v>0</v>
      </c>
      <c r="I16" s="13"/>
      <c r="J16" s="13"/>
    </row>
    <row r="17" spans="3:10" ht="0" customHeight="1" hidden="1" thickBot="1">
      <c r="C17" s="15"/>
      <c r="D17" s="15"/>
      <c r="E17" s="15"/>
      <c r="F17" s="15"/>
      <c r="G17" s="7">
        <f t="shared" si="1"/>
        <v>0</v>
      </c>
      <c r="H17" s="15">
        <f t="shared" si="0"/>
        <v>0</v>
      </c>
      <c r="I17" s="16" t="e">
        <f>SUM(F17/D17)</f>
        <v>#DIV/0!</v>
      </c>
      <c r="J17" s="16" t="e">
        <f>SUM(F17/E17)</f>
        <v>#DIV/0!</v>
      </c>
    </row>
    <row r="18" spans="1:10" ht="18.75" customHeight="1" thickBot="1">
      <c r="A18" s="17"/>
      <c r="B18" s="6" t="s">
        <v>41</v>
      </c>
      <c r="C18" s="18"/>
      <c r="D18" s="19">
        <f>SUM(D19:D44)</f>
        <v>20000</v>
      </c>
      <c r="E18" s="19">
        <f>SUM(E19:E44)</f>
        <v>4185</v>
      </c>
      <c r="F18" s="19">
        <f>SUM(F19:F44)</f>
        <v>3633</v>
      </c>
      <c r="G18" s="7">
        <f t="shared" si="1"/>
        <v>-16367</v>
      </c>
      <c r="H18" s="19">
        <f t="shared" si="0"/>
        <v>-552</v>
      </c>
      <c r="I18" s="20">
        <f>SUM(F18/D18)</f>
        <v>0.18165</v>
      </c>
      <c r="J18" s="21">
        <f>SUM(F18/E18)</f>
        <v>0.8681003584229391</v>
      </c>
    </row>
    <row r="19" spans="2:10" ht="25.5" customHeight="1">
      <c r="B19" s="22" t="s">
        <v>32</v>
      </c>
      <c r="C19" s="22">
        <v>1110000000</v>
      </c>
      <c r="D19" s="23">
        <v>4000</v>
      </c>
      <c r="E19" s="23">
        <v>835</v>
      </c>
      <c r="F19" s="23">
        <v>344</v>
      </c>
      <c r="G19" s="12">
        <f t="shared" si="1"/>
        <v>-3656</v>
      </c>
      <c r="H19" s="23">
        <f t="shared" si="0"/>
        <v>-491</v>
      </c>
      <c r="I19" s="13">
        <f>SUM(F19/D19)</f>
        <v>0.086</v>
      </c>
      <c r="J19" s="13">
        <f>SUM(F19/E19)</f>
        <v>0.4119760479041916</v>
      </c>
    </row>
    <row r="20" spans="2:10" ht="22.5" customHeight="1">
      <c r="B20" s="22" t="s">
        <v>43</v>
      </c>
      <c r="C20" s="22">
        <v>1140601305</v>
      </c>
      <c r="D20" s="23"/>
      <c r="E20" s="23"/>
      <c r="F20" s="23">
        <v>160</v>
      </c>
      <c r="G20" s="12">
        <f t="shared" si="1"/>
        <v>160</v>
      </c>
      <c r="H20" s="23"/>
      <c r="I20" s="13"/>
      <c r="J20" s="13"/>
    </row>
    <row r="21" spans="2:10" ht="25.5" customHeight="1">
      <c r="B21" s="22" t="s">
        <v>26</v>
      </c>
      <c r="C21" s="22">
        <v>1140205305</v>
      </c>
      <c r="D21" s="23"/>
      <c r="E21" s="23"/>
      <c r="F21" s="23"/>
      <c r="G21" s="12">
        <f t="shared" si="1"/>
        <v>0</v>
      </c>
      <c r="H21" s="12">
        <f t="shared" si="0"/>
        <v>0</v>
      </c>
      <c r="I21" s="13"/>
      <c r="J21" s="13"/>
    </row>
    <row r="22" spans="2:15" ht="15.75" customHeight="1">
      <c r="B22" s="12" t="s">
        <v>9</v>
      </c>
      <c r="C22" s="12">
        <v>1120100001</v>
      </c>
      <c r="D22" s="12">
        <v>20</v>
      </c>
      <c r="E22" s="12">
        <v>4</v>
      </c>
      <c r="F22" s="12">
        <v>25</v>
      </c>
      <c r="G22" s="12">
        <f t="shared" si="1"/>
        <v>5</v>
      </c>
      <c r="H22" s="12">
        <f t="shared" si="0"/>
        <v>21</v>
      </c>
      <c r="I22" s="13"/>
      <c r="J22" s="13">
        <f>SUM(F22/E22)</f>
        <v>6.25</v>
      </c>
      <c r="O22" s="24"/>
    </row>
    <row r="23" spans="2:15" ht="15.75" customHeight="1">
      <c r="B23" s="12" t="s">
        <v>39</v>
      </c>
      <c r="C23" s="12">
        <v>1130199505</v>
      </c>
      <c r="D23" s="12">
        <v>13530</v>
      </c>
      <c r="E23" s="12">
        <v>2841</v>
      </c>
      <c r="F23" s="12">
        <v>1813</v>
      </c>
      <c r="G23" s="12">
        <f t="shared" si="1"/>
        <v>-11717</v>
      </c>
      <c r="H23" s="12">
        <f t="shared" si="0"/>
        <v>-1028</v>
      </c>
      <c r="I23" s="13">
        <f>SUM(F23/D23)</f>
        <v>0.13399852180339986</v>
      </c>
      <c r="J23" s="13">
        <f>SUM(F23/E23)</f>
        <v>0.6381555790214714</v>
      </c>
      <c r="O23" s="24"/>
    </row>
    <row r="24" spans="2:15" ht="15.75" customHeight="1">
      <c r="B24" s="12" t="s">
        <v>38</v>
      </c>
      <c r="C24" s="12">
        <v>1130299505</v>
      </c>
      <c r="D24" s="12"/>
      <c r="E24" s="12"/>
      <c r="F24" s="12"/>
      <c r="G24" s="12">
        <f t="shared" si="1"/>
        <v>0</v>
      </c>
      <c r="H24" s="12">
        <f t="shared" si="0"/>
        <v>0</v>
      </c>
      <c r="I24" s="13"/>
      <c r="J24" s="13"/>
      <c r="O24" s="24"/>
    </row>
    <row r="25" spans="2:10" ht="19.5" customHeight="1">
      <c r="B25" s="10" t="s">
        <v>25</v>
      </c>
      <c r="C25" s="12">
        <v>1160300000</v>
      </c>
      <c r="D25" s="12">
        <v>300</v>
      </c>
      <c r="E25" s="12">
        <v>60</v>
      </c>
      <c r="F25" s="12">
        <v>18</v>
      </c>
      <c r="G25" s="12">
        <f t="shared" si="1"/>
        <v>-282</v>
      </c>
      <c r="H25" s="12">
        <f t="shared" si="0"/>
        <v>-42</v>
      </c>
      <c r="I25" s="13"/>
      <c r="J25" s="13">
        <f>SUM(F25/E25)</f>
        <v>0.3</v>
      </c>
    </row>
    <row r="26" spans="2:13" ht="24" customHeight="1">
      <c r="B26" s="10" t="s">
        <v>10</v>
      </c>
      <c r="C26" s="12">
        <v>1162506000</v>
      </c>
      <c r="D26" s="12">
        <v>50</v>
      </c>
      <c r="E26" s="12">
        <v>11</v>
      </c>
      <c r="F26" s="12"/>
      <c r="G26" s="12">
        <f t="shared" si="1"/>
        <v>-50</v>
      </c>
      <c r="H26" s="12">
        <f t="shared" si="0"/>
        <v>-11</v>
      </c>
      <c r="I26" s="13">
        <f>SUM(F26/D26)</f>
        <v>0</v>
      </c>
      <c r="J26" s="13">
        <f>SUM(F26/E26)</f>
        <v>0</v>
      </c>
      <c r="M26" s="24"/>
    </row>
    <row r="27" spans="2:10" ht="11.25">
      <c r="B27" s="12" t="s">
        <v>11</v>
      </c>
      <c r="C27" s="12">
        <v>1169005000</v>
      </c>
      <c r="D27" s="12">
        <v>2100</v>
      </c>
      <c r="E27" s="12">
        <v>434</v>
      </c>
      <c r="F27" s="12">
        <v>380</v>
      </c>
      <c r="G27" s="12">
        <f t="shared" si="1"/>
        <v>-1720</v>
      </c>
      <c r="H27" s="12">
        <f t="shared" si="0"/>
        <v>-54</v>
      </c>
      <c r="I27" s="13">
        <f>SUM(F27/D27)</f>
        <v>0.18095238095238095</v>
      </c>
      <c r="J27" s="13">
        <f>SUM(F27/E27)</f>
        <v>0.8755760368663594</v>
      </c>
    </row>
    <row r="28" spans="2:10" ht="17.25" customHeight="1">
      <c r="B28" s="12" t="s">
        <v>12</v>
      </c>
      <c r="C28" s="12">
        <v>1170105005</v>
      </c>
      <c r="D28" s="12"/>
      <c r="E28" s="12"/>
      <c r="F28" s="12">
        <v>87</v>
      </c>
      <c r="G28" s="12">
        <f t="shared" si="1"/>
        <v>87</v>
      </c>
      <c r="H28" s="12">
        <f t="shared" si="0"/>
        <v>87</v>
      </c>
      <c r="I28" s="13"/>
      <c r="J28" s="13"/>
    </row>
    <row r="29" spans="2:10" ht="18" customHeight="1">
      <c r="B29" s="12" t="s">
        <v>15</v>
      </c>
      <c r="C29" s="12">
        <v>1170500500</v>
      </c>
      <c r="D29" s="12"/>
      <c r="E29" s="12"/>
      <c r="F29" s="12">
        <v>214</v>
      </c>
      <c r="G29" s="12">
        <f t="shared" si="1"/>
        <v>214</v>
      </c>
      <c r="H29" s="12">
        <f t="shared" si="0"/>
        <v>214</v>
      </c>
      <c r="I29" s="13"/>
      <c r="J29" s="13"/>
    </row>
    <row r="30" spans="2:10" ht="15.75" customHeight="1">
      <c r="B30" s="12" t="s">
        <v>28</v>
      </c>
      <c r="C30" s="12">
        <v>1162105005</v>
      </c>
      <c r="D30" s="12"/>
      <c r="E30" s="12"/>
      <c r="F30" s="12">
        <v>197</v>
      </c>
      <c r="G30" s="12">
        <f t="shared" si="1"/>
        <v>197</v>
      </c>
      <c r="H30" s="12">
        <f t="shared" si="0"/>
        <v>197</v>
      </c>
      <c r="I30" s="13"/>
      <c r="J30" s="13"/>
    </row>
    <row r="31" spans="2:10" ht="15.75" customHeight="1" hidden="1">
      <c r="B31" s="12" t="s">
        <v>19</v>
      </c>
      <c r="C31" s="12">
        <v>1160800001</v>
      </c>
      <c r="D31" s="12"/>
      <c r="E31" s="12"/>
      <c r="F31" s="12"/>
      <c r="G31" s="12">
        <f t="shared" si="1"/>
        <v>0</v>
      </c>
      <c r="H31" s="12">
        <f t="shared" si="0"/>
        <v>0</v>
      </c>
      <c r="I31" s="13"/>
      <c r="J31" s="13"/>
    </row>
    <row r="32" spans="2:10" ht="11.25" customHeight="1">
      <c r="B32" s="12"/>
      <c r="C32" s="12">
        <v>1162501001</v>
      </c>
      <c r="D32" s="12"/>
      <c r="E32" s="12"/>
      <c r="F32" s="12"/>
      <c r="G32" s="12">
        <f t="shared" si="1"/>
        <v>0</v>
      </c>
      <c r="H32" s="12"/>
      <c r="I32" s="13"/>
      <c r="J32" s="13"/>
    </row>
    <row r="33" spans="2:10" ht="15.75" customHeight="1">
      <c r="B33" s="12" t="s">
        <v>29</v>
      </c>
      <c r="C33" s="12">
        <v>1162505001</v>
      </c>
      <c r="D33" s="12"/>
      <c r="E33" s="12"/>
      <c r="F33" s="12">
        <v>55</v>
      </c>
      <c r="G33" s="12">
        <f t="shared" si="1"/>
        <v>55</v>
      </c>
      <c r="H33" s="12">
        <f t="shared" si="0"/>
        <v>55</v>
      </c>
      <c r="I33" s="13"/>
      <c r="J33" s="13"/>
    </row>
    <row r="34" spans="2:10" ht="15.75" customHeight="1">
      <c r="B34" s="12" t="s">
        <v>36</v>
      </c>
      <c r="C34" s="12">
        <v>1162502001</v>
      </c>
      <c r="D34" s="12"/>
      <c r="E34" s="12"/>
      <c r="F34" s="12"/>
      <c r="G34" s="12">
        <f t="shared" si="1"/>
        <v>0</v>
      </c>
      <c r="H34" s="12">
        <f t="shared" si="0"/>
        <v>0</v>
      </c>
      <c r="I34" s="13"/>
      <c r="J34" s="13"/>
    </row>
    <row r="35" spans="2:10" ht="15" customHeight="1">
      <c r="B35" s="12" t="s">
        <v>30</v>
      </c>
      <c r="C35" s="12">
        <v>1162700001</v>
      </c>
      <c r="D35" s="12"/>
      <c r="E35" s="12"/>
      <c r="F35" s="12"/>
      <c r="G35" s="12">
        <f t="shared" si="1"/>
        <v>0</v>
      </c>
      <c r="H35" s="12">
        <f t="shared" si="0"/>
        <v>0</v>
      </c>
      <c r="I35" s="13"/>
      <c r="J35" s="13"/>
    </row>
    <row r="36" spans="2:10" ht="15" customHeight="1">
      <c r="B36" s="12" t="s">
        <v>20</v>
      </c>
      <c r="C36" s="12">
        <v>1163003001</v>
      </c>
      <c r="D36" s="12"/>
      <c r="E36" s="12"/>
      <c r="F36" s="12">
        <v>5</v>
      </c>
      <c r="G36" s="12">
        <f t="shared" si="1"/>
        <v>5</v>
      </c>
      <c r="H36" s="12">
        <f t="shared" si="0"/>
        <v>5</v>
      </c>
      <c r="I36" s="13"/>
      <c r="J36" s="13"/>
    </row>
    <row r="37" spans="2:10" ht="12" customHeight="1">
      <c r="B37" s="12" t="s">
        <v>18</v>
      </c>
      <c r="C37" s="12">
        <v>1163200005</v>
      </c>
      <c r="D37" s="12"/>
      <c r="E37" s="12"/>
      <c r="F37" s="12"/>
      <c r="G37" s="12">
        <f t="shared" si="1"/>
        <v>0</v>
      </c>
      <c r="H37" s="12">
        <f t="shared" si="0"/>
        <v>0</v>
      </c>
      <c r="I37" s="13"/>
      <c r="J37" s="13"/>
    </row>
    <row r="38" spans="2:10" ht="18" customHeight="1">
      <c r="B38" s="12" t="s">
        <v>21</v>
      </c>
      <c r="C38" s="12">
        <v>1163305000</v>
      </c>
      <c r="D38" s="12"/>
      <c r="E38" s="12"/>
      <c r="F38" s="12">
        <v>20</v>
      </c>
      <c r="G38" s="12">
        <f t="shared" si="1"/>
        <v>20</v>
      </c>
      <c r="H38" s="12">
        <f t="shared" si="0"/>
        <v>20</v>
      </c>
      <c r="I38" s="13"/>
      <c r="J38" s="13"/>
    </row>
    <row r="39" spans="2:10" ht="15" customHeight="1">
      <c r="B39" s="12" t="s">
        <v>22</v>
      </c>
      <c r="C39" s="12">
        <v>1163503005</v>
      </c>
      <c r="D39" s="12"/>
      <c r="E39" s="12"/>
      <c r="F39" s="12">
        <v>100</v>
      </c>
      <c r="G39" s="12">
        <f t="shared" si="1"/>
        <v>100</v>
      </c>
      <c r="H39" s="12">
        <f t="shared" si="0"/>
        <v>100</v>
      </c>
      <c r="I39" s="13"/>
      <c r="J39" s="13"/>
    </row>
    <row r="40" spans="2:10" ht="15" customHeight="1">
      <c r="B40" s="12" t="s">
        <v>23</v>
      </c>
      <c r="C40" s="12">
        <v>1164300001</v>
      </c>
      <c r="D40" s="12"/>
      <c r="E40" s="12"/>
      <c r="F40" s="12">
        <v>28</v>
      </c>
      <c r="G40" s="12">
        <f t="shared" si="1"/>
        <v>28</v>
      </c>
      <c r="H40" s="12">
        <f t="shared" si="0"/>
        <v>28</v>
      </c>
      <c r="I40" s="13"/>
      <c r="J40" s="13"/>
    </row>
    <row r="41" spans="2:10" ht="15.75" customHeight="1">
      <c r="B41" s="12" t="s">
        <v>31</v>
      </c>
      <c r="C41" s="12">
        <v>1162800001</v>
      </c>
      <c r="D41" s="12"/>
      <c r="E41" s="12"/>
      <c r="F41" s="12">
        <v>7</v>
      </c>
      <c r="G41" s="12">
        <f t="shared" si="1"/>
        <v>7</v>
      </c>
      <c r="H41" s="12">
        <f t="shared" si="0"/>
        <v>7</v>
      </c>
      <c r="I41" s="13"/>
      <c r="J41" s="13"/>
    </row>
    <row r="42" spans="2:10" ht="15.75" customHeight="1">
      <c r="B42" s="12" t="s">
        <v>40</v>
      </c>
      <c r="C42" s="12">
        <v>1160802001</v>
      </c>
      <c r="D42" s="12"/>
      <c r="E42" s="12"/>
      <c r="F42" s="12"/>
      <c r="G42" s="12">
        <f t="shared" si="1"/>
        <v>0</v>
      </c>
      <c r="H42" s="12"/>
      <c r="I42" s="13"/>
      <c r="J42" s="13"/>
    </row>
    <row r="43" spans="2:10" ht="15.75" customHeight="1">
      <c r="B43" s="12" t="s">
        <v>17</v>
      </c>
      <c r="C43" s="12">
        <v>1160600001</v>
      </c>
      <c r="D43" s="12"/>
      <c r="E43" s="12"/>
      <c r="F43" s="12">
        <v>180</v>
      </c>
      <c r="G43" s="12">
        <f t="shared" si="1"/>
        <v>180</v>
      </c>
      <c r="H43" s="12">
        <f t="shared" si="0"/>
        <v>180</v>
      </c>
      <c r="I43" s="13"/>
      <c r="J43" s="13"/>
    </row>
    <row r="44" spans="2:10" ht="3" customHeight="1" thickBot="1">
      <c r="B44" s="15"/>
      <c r="C44" s="12"/>
      <c r="D44" s="15"/>
      <c r="E44" s="15"/>
      <c r="F44" s="15"/>
      <c r="G44" s="12">
        <f t="shared" si="1"/>
        <v>0</v>
      </c>
      <c r="H44" s="15">
        <f t="shared" si="0"/>
        <v>0</v>
      </c>
      <c r="I44" s="13"/>
      <c r="J44" s="13"/>
    </row>
    <row r="45" spans="2:10" s="25" customFormat="1" ht="12" thickBot="1">
      <c r="B45" s="18" t="s">
        <v>3</v>
      </c>
      <c r="C45" s="19"/>
      <c r="D45" s="19">
        <f>SUM(D6+D18)</f>
        <v>195857.5</v>
      </c>
      <c r="E45" s="19">
        <f>SUM(E6+E18)</f>
        <v>37375</v>
      </c>
      <c r="F45" s="19">
        <f>SUM(F6+F18)</f>
        <v>43784</v>
      </c>
      <c r="G45" s="7">
        <f t="shared" si="1"/>
        <v>-152073.5</v>
      </c>
      <c r="H45" s="19">
        <f t="shared" si="0"/>
        <v>6409</v>
      </c>
      <c r="I45" s="20">
        <f>SUM(F45/D45)</f>
        <v>0.2235502852839437</v>
      </c>
      <c r="J45" s="21">
        <f>SUM(F45/E45)</f>
        <v>1.1714782608695653</v>
      </c>
    </row>
    <row r="46" ht="9" customHeight="1"/>
    <row r="47" ht="2.25" customHeight="1"/>
    <row r="48" spans="2:9" s="25" customFormat="1" ht="12">
      <c r="B48" s="28" t="s">
        <v>49</v>
      </c>
      <c r="C48" s="28"/>
      <c r="D48" s="28"/>
      <c r="E48" s="28"/>
      <c r="F48" s="28"/>
      <c r="G48" s="28"/>
      <c r="H48" s="28"/>
      <c r="I48" s="28"/>
    </row>
    <row r="49" ht="8.25" customHeight="1"/>
    <row r="50" spans="2:9" s="25" customFormat="1" ht="12">
      <c r="B50" s="28" t="s">
        <v>16</v>
      </c>
      <c r="C50" s="28"/>
      <c r="D50" s="28"/>
      <c r="E50" s="28"/>
      <c r="F50" s="28"/>
      <c r="G50" s="28"/>
      <c r="H50" s="28"/>
      <c r="I50" s="28"/>
    </row>
  </sheetData>
  <sheetProtection/>
  <mergeCells count="3">
    <mergeCell ref="B3:J4"/>
    <mergeCell ref="B48:I48"/>
    <mergeCell ref="B50:I50"/>
  </mergeCells>
  <printOptions/>
  <pageMargins left="0.7874015748031497" right="0" top="0.1968503937007874" bottom="0" header="0" footer="0"/>
  <pageSetup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2019-04-04T08:29:32Z</cp:lastPrinted>
  <dcterms:created xsi:type="dcterms:W3CDTF">1996-10-08T23:32:33Z</dcterms:created>
  <dcterms:modified xsi:type="dcterms:W3CDTF">2019-04-04T08:38:16Z</dcterms:modified>
  <cp:category/>
  <cp:version/>
  <cp:contentType/>
  <cp:contentStatus/>
</cp:coreProperties>
</file>