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9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<sst xmlns="http://schemas.openxmlformats.org/spreadsheetml/2006/main" count="143" uniqueCount="64">
  <si>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</si>
  <si>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</si>
  <si>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</si>
  <si>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</si>
  <si>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</si>
  <si>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</si>
  <si>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</si>
  <si>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</si>
  <si>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</si>
  <si>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</si>
  <si>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</si>
  <si>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</si>
  <si>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</si>
  <si>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</si>
  <si>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</si>
  <si>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</si>
  <si>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</si>
  <si>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</si>
  <si>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</si>
  <si>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</si>
  <si>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</si>
  <si>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</si>
  <si>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</si>
  <si>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</si>
  <si>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</si>
  <si>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</si>
  <si>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</si>
  <si>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</si>
  <si>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</si>
  <si>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</si>
  <si>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</si>
  <si>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</si>
  <si>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</si>
  <si>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</si>
  <si>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</si>
  <si>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</si>
  <si>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</si>
  <si>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</si>
  <si>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</si>
  <si>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</si>
  <si>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</si>
  <si>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</si>
  <si>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</si>
  <si>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</si>
  <si>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</si>
  <si>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</si>
  <si>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</si>
  <si>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</si>
  <si>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</si>
  <si>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</si>
  <si>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</si>
  <si>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</si>
  <si>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</si>
  <si>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</si>
  <si>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</si>
  <si>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</si>
  <si>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</si>
  <si>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</si>
  <si>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</si>
  <si>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>Начальник</t>
  </si>
  <si>
    <t>П.Алифханов</t>
  </si>
  <si>
    <t>Гл.Бухг.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</si>
  <si>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</si>
  <si>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 ноября  2019г.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</si>
</sst>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Q10" sqref="Q10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5.25390625" style="1" customWidth="1"/>
    <col min="6" max="6" width="0.12890625" style="1" hidden="1" customWidth="1"/>
    <col min="7" max="7" width="8.87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4.25390625" style="1" customWidth="1"/>
    <col min="16" max="16" width="11.125" style="1" customWidth="1"/>
    <col min="17" max="17" width="23.375" style="1" customWidth="1"/>
    <col min="18" max="18" width="12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12.25390625" style="1" customWidth="1"/>
    <col min="27" max="27" width="14.125" style="1" customWidth="1"/>
    <col min="28" max="28" width="12.125" style="1" customWidth="1"/>
    <col min="29" max="29" width="9.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25390625" style="1" customWidth="1"/>
    <col min="38" max="38" width="22.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24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25.5" customHeight="1">
      <c r="A6" s="20"/>
      <c r="B6" s="27" t="s">
        <v>0</v>
      </c>
      <c r="C6" s="19" t="s">
        <v>1</v>
      </c>
      <c r="D6" s="19"/>
      <c r="E6" s="19"/>
      <c r="F6" s="19"/>
      <c r="G6" s="19"/>
      <c r="H6" s="19"/>
      <c r="I6" s="19" t="s">
        <v>55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57</v>
      </c>
      <c r="AA6" s="19"/>
      <c r="AB6" s="19"/>
      <c r="AC6" s="19"/>
      <c r="AD6" s="22" t="s">
        <v>58</v>
      </c>
      <c r="AE6" s="19" t="s">
        <v>54</v>
      </c>
      <c r="AF6" s="19" t="s">
        <v>53</v>
      </c>
      <c r="AG6" s="19" t="s">
        <v>52</v>
      </c>
      <c r="AH6" s="19" t="s">
        <v>50</v>
      </c>
      <c r="AI6" s="19"/>
      <c r="AJ6" s="19"/>
      <c r="AK6" s="19" t="s">
        <v>51</v>
      </c>
      <c r="AL6" s="28" t="s">
        <v>47</v>
      </c>
    </row>
    <row r="7" spans="1:38" ht="42.75" customHeight="1">
      <c r="A7" s="21"/>
      <c r="B7" s="27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3"/>
      <c r="AE7" s="19"/>
      <c r="AF7" s="19"/>
      <c r="AG7" s="19"/>
      <c r="AH7" s="18" t="s">
        <v>2</v>
      </c>
      <c r="AI7" s="18" t="s">
        <v>38</v>
      </c>
      <c r="AJ7" s="18" t="s">
        <v>4</v>
      </c>
      <c r="AK7" s="19"/>
      <c r="AL7" s="28"/>
    </row>
    <row r="8" spans="1:38" ht="24" customHeight="1">
      <c r="A8" s="2">
        <v>1</v>
      </c>
      <c r="B8" s="3" t="s">
        <v>5</v>
      </c>
      <c r="C8" s="4">
        <v>28000</v>
      </c>
      <c r="D8" s="5">
        <v>34500</v>
      </c>
      <c r="E8" s="6">
        <f aca="true" t="shared" si="0" ref="E8:E36">SUM(D8-C8)</f>
        <v>6500</v>
      </c>
      <c r="F8" s="4"/>
      <c r="G8" s="2"/>
      <c r="H8" s="7">
        <f>SUM(D8/C8)</f>
        <v>1.2321428571428572</v>
      </c>
      <c r="I8" s="4">
        <v>503000</v>
      </c>
      <c r="J8" s="8">
        <v>502370</v>
      </c>
      <c r="K8" s="4">
        <f>SUM(J8-I8)</f>
        <v>-630</v>
      </c>
      <c r="L8" s="7">
        <f>SUM(J8/I8)</f>
        <v>0.9987475149105368</v>
      </c>
      <c r="M8" s="4"/>
      <c r="N8" s="4">
        <v>534</v>
      </c>
      <c r="O8" s="4">
        <f>SUM(N8-M8)</f>
        <v>534</v>
      </c>
      <c r="P8" s="7"/>
      <c r="Q8" s="4">
        <v>431000</v>
      </c>
      <c r="R8" s="4">
        <v>67287</v>
      </c>
      <c r="S8" s="4">
        <f>SUM(R8-Q8)</f>
        <v>-363713</v>
      </c>
      <c r="T8" s="7">
        <f>SUM(R8/Q8)</f>
        <v>0.15611832946635731</v>
      </c>
      <c r="U8" s="16" t="s">
        <v>5</v>
      </c>
      <c r="V8" s="4"/>
      <c r="W8" s="6">
        <v>60000</v>
      </c>
      <c r="X8" s="6">
        <f>SUM(W8-V8)</f>
        <v>60000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664691</v>
      </c>
      <c r="AJ8" s="10">
        <f>SUM(AI8-AH8)</f>
        <v>-297309</v>
      </c>
      <c r="AK8" s="11">
        <f>SUM(AI8/AH8)</f>
        <v>0.6909469854469854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41713</v>
      </c>
      <c r="E9" s="6">
        <f t="shared" si="0"/>
        <v>-8287</v>
      </c>
      <c r="F9" s="4"/>
      <c r="G9" s="4"/>
      <c r="H9" s="7">
        <f aca="true" t="shared" si="2" ref="H9:H37">SUM(D9/C9)</f>
        <v>0.83426</v>
      </c>
      <c r="I9" s="4">
        <v>758000</v>
      </c>
      <c r="J9" s="12">
        <v>535993</v>
      </c>
      <c r="K9" s="4">
        <f aca="true" t="shared" si="3" ref="K9:K37">SUM(J9-I9)</f>
        <v>-222007</v>
      </c>
      <c r="L9" s="7">
        <f aca="true" t="shared" si="4" ref="L9:L37">SUM(J9/I9)</f>
        <v>0.7071147757255937</v>
      </c>
      <c r="M9" s="4"/>
      <c r="N9" s="4">
        <v>3071</v>
      </c>
      <c r="O9" s="4"/>
      <c r="P9" s="7"/>
      <c r="Q9" s="4">
        <v>199000</v>
      </c>
      <c r="R9" s="4">
        <v>107489</v>
      </c>
      <c r="S9" s="4">
        <f aca="true" t="shared" si="5" ref="S9:S37">SUM(R9-Q9)</f>
        <v>-91511</v>
      </c>
      <c r="T9" s="7">
        <f aca="true" t="shared" si="6" ref="T9:T37">SUM(R9/Q9)</f>
        <v>0.5401457286432161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688266</v>
      </c>
      <c r="AJ9" s="9">
        <f aca="true" t="shared" si="10" ref="AJ9:AJ37">SUM(AI9-AH9)</f>
        <v>-318734</v>
      </c>
      <c r="AK9" s="11">
        <f aca="true" t="shared" si="11" ref="AK9:AK37">SUM(AI9/AH9)</f>
        <v>0.6834816285998014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65314</v>
      </c>
      <c r="E10" s="6">
        <f t="shared" si="0"/>
        <v>-14686</v>
      </c>
      <c r="F10" s="4"/>
      <c r="G10" s="4"/>
      <c r="H10" s="7">
        <f t="shared" si="2"/>
        <v>0.816425</v>
      </c>
      <c r="I10" s="4">
        <v>506000</v>
      </c>
      <c r="J10" s="8">
        <v>607800</v>
      </c>
      <c r="K10" s="4">
        <f t="shared" si="3"/>
        <v>101800</v>
      </c>
      <c r="L10" s="7">
        <f t="shared" si="4"/>
        <v>1.201185770750988</v>
      </c>
      <c r="M10" s="4"/>
      <c r="N10" s="4"/>
      <c r="O10" s="4"/>
      <c r="P10" s="7"/>
      <c r="Q10" s="4">
        <v>477000</v>
      </c>
      <c r="R10" s="4">
        <v>249840</v>
      </c>
      <c r="S10" s="4">
        <f t="shared" si="5"/>
        <v>-227160</v>
      </c>
      <c r="T10" s="7">
        <f t="shared" si="6"/>
        <v>0.5237735849056604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922954</v>
      </c>
      <c r="AJ10" s="9">
        <f t="shared" si="10"/>
        <v>-140046</v>
      </c>
      <c r="AK10" s="11">
        <f t="shared" si="11"/>
        <v>0.8682539981185324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57151</v>
      </c>
      <c r="E11" s="6">
        <f t="shared" si="0"/>
        <v>-72849</v>
      </c>
      <c r="F11" s="4"/>
      <c r="G11" s="4"/>
      <c r="H11" s="7">
        <f t="shared" si="2"/>
        <v>0.43962307692307695</v>
      </c>
      <c r="I11" s="4">
        <v>903000</v>
      </c>
      <c r="J11" s="8">
        <v>556510</v>
      </c>
      <c r="K11" s="4">
        <f t="shared" si="3"/>
        <v>-346490</v>
      </c>
      <c r="L11" s="7">
        <f t="shared" si="4"/>
        <v>0.6162901439645626</v>
      </c>
      <c r="M11" s="4">
        <v>26000</v>
      </c>
      <c r="N11" s="4">
        <v>75000</v>
      </c>
      <c r="O11" s="4"/>
      <c r="P11" s="7">
        <f>SUM(N11/M11)</f>
        <v>2.8846153846153846</v>
      </c>
      <c r="Q11" s="4">
        <v>281000</v>
      </c>
      <c r="R11" s="4">
        <v>108920</v>
      </c>
      <c r="S11" s="4">
        <f t="shared" si="5"/>
        <v>-172080</v>
      </c>
      <c r="T11" s="7">
        <f t="shared" si="6"/>
        <v>0.38761565836298933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797581</v>
      </c>
      <c r="AJ11" s="9">
        <f t="shared" si="10"/>
        <v>-542419</v>
      </c>
      <c r="AK11" s="11">
        <f t="shared" si="11"/>
        <v>0.5952097014925373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67941</v>
      </c>
      <c r="E12" s="6">
        <f t="shared" si="0"/>
        <v>-7059</v>
      </c>
      <c r="F12" s="4"/>
      <c r="G12" s="4"/>
      <c r="H12" s="7">
        <f t="shared" si="2"/>
        <v>0.90588</v>
      </c>
      <c r="I12" s="4">
        <v>731000</v>
      </c>
      <c r="J12" s="8">
        <v>701541</v>
      </c>
      <c r="K12" s="4">
        <f t="shared" si="3"/>
        <v>-29459</v>
      </c>
      <c r="L12" s="7">
        <f t="shared" si="4"/>
        <v>0.9597004103967168</v>
      </c>
      <c r="M12" s="4">
        <v>1000</v>
      </c>
      <c r="N12" s="4"/>
      <c r="O12" s="4"/>
      <c r="P12" s="7"/>
      <c r="Q12" s="4">
        <v>490000</v>
      </c>
      <c r="R12" s="4">
        <v>205206</v>
      </c>
      <c r="S12" s="4">
        <f t="shared" si="5"/>
        <v>-284794</v>
      </c>
      <c r="T12" s="7">
        <f t="shared" si="6"/>
        <v>0.4187877551020408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974688</v>
      </c>
      <c r="AJ12" s="9">
        <f t="shared" si="10"/>
        <v>-322312</v>
      </c>
      <c r="AK12" s="11">
        <f t="shared" si="11"/>
        <v>0.7514942174248265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547542</v>
      </c>
      <c r="E13" s="6">
        <f t="shared" si="0"/>
        <v>-52458</v>
      </c>
      <c r="F13" s="4"/>
      <c r="G13" s="4"/>
      <c r="H13" s="7">
        <f t="shared" si="2"/>
        <v>0.91257</v>
      </c>
      <c r="I13" s="4">
        <v>551000</v>
      </c>
      <c r="J13" s="8">
        <v>181633</v>
      </c>
      <c r="K13" s="4">
        <f t="shared" si="3"/>
        <v>-369367</v>
      </c>
      <c r="L13" s="7">
        <f t="shared" si="4"/>
        <v>0.32964246823956445</v>
      </c>
      <c r="M13" s="4"/>
      <c r="N13" s="1">
        <v>1800</v>
      </c>
      <c r="O13" s="4"/>
      <c r="P13" s="7"/>
      <c r="Q13" s="4">
        <v>423000</v>
      </c>
      <c r="R13" s="4">
        <v>50825</v>
      </c>
      <c r="S13" s="4">
        <f t="shared" si="5"/>
        <v>-372175</v>
      </c>
      <c r="T13" s="7">
        <f t="shared" si="6"/>
        <v>0.12015366430260048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1784042</v>
      </c>
      <c r="AJ13" s="9">
        <f t="shared" si="10"/>
        <v>-982958</v>
      </c>
      <c r="AK13" s="11">
        <f t="shared" si="11"/>
        <v>0.644756776292013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49555</v>
      </c>
      <c r="E14" s="6">
        <f t="shared" si="0"/>
        <v>-5445</v>
      </c>
      <c r="F14" s="4"/>
      <c r="G14" s="4"/>
      <c r="H14" s="7">
        <f t="shared" si="2"/>
        <v>0.901</v>
      </c>
      <c r="I14" s="4">
        <v>337000</v>
      </c>
      <c r="J14" s="8">
        <v>143364</v>
      </c>
      <c r="K14" s="4">
        <f t="shared" si="3"/>
        <v>-193636</v>
      </c>
      <c r="L14" s="7">
        <f t="shared" si="4"/>
        <v>0.4254124629080119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195090</v>
      </c>
      <c r="S14" s="4">
        <f t="shared" si="5"/>
        <v>-36910</v>
      </c>
      <c r="T14" s="7">
        <f t="shared" si="6"/>
        <v>0.8409051724137931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388009</v>
      </c>
      <c r="AJ14" s="9">
        <f t="shared" si="10"/>
        <v>-260991</v>
      </c>
      <c r="AK14" s="11">
        <f t="shared" si="11"/>
        <v>0.5978567026194145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103318</v>
      </c>
      <c r="E15" s="6">
        <f t="shared" si="0"/>
        <v>10318</v>
      </c>
      <c r="F15" s="4"/>
      <c r="G15" s="4"/>
      <c r="H15" s="7">
        <f t="shared" si="2"/>
        <v>1.1109462365591398</v>
      </c>
      <c r="I15" s="4">
        <v>674000</v>
      </c>
      <c r="J15" s="8">
        <v>1336100</v>
      </c>
      <c r="K15" s="4">
        <f t="shared" si="3"/>
        <v>662100</v>
      </c>
      <c r="L15" s="7">
        <f t="shared" si="4"/>
        <v>1.9823442136498517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2514</v>
      </c>
      <c r="S15" s="4">
        <f t="shared" si="5"/>
        <v>-23486</v>
      </c>
      <c r="T15" s="7">
        <f t="shared" si="6"/>
        <v>0.09669230769230769</v>
      </c>
      <c r="U15" s="16" t="s">
        <v>14</v>
      </c>
      <c r="V15" s="4">
        <v>77000</v>
      </c>
      <c r="W15" s="4">
        <v>234004</v>
      </c>
      <c r="X15" s="6">
        <f t="shared" si="7"/>
        <v>157004</v>
      </c>
      <c r="Y15" s="7">
        <f>SUM(W15/V15)</f>
        <v>3.039012987012987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1675990</v>
      </c>
      <c r="AJ15" s="9">
        <f t="shared" si="10"/>
        <v>796990</v>
      </c>
      <c r="AK15" s="11">
        <f t="shared" si="11"/>
        <v>1.9067007963594995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52161</v>
      </c>
      <c r="E16" s="6">
        <f t="shared" si="0"/>
        <v>161</v>
      </c>
      <c r="F16" s="4"/>
      <c r="G16" s="4"/>
      <c r="H16" s="7">
        <f t="shared" si="2"/>
        <v>1.0030961538461538</v>
      </c>
      <c r="I16" s="4">
        <v>797000</v>
      </c>
      <c r="J16" s="8">
        <v>512916</v>
      </c>
      <c r="K16" s="4">
        <f t="shared" si="3"/>
        <v>-284084</v>
      </c>
      <c r="L16" s="7">
        <f t="shared" si="4"/>
        <v>0.6435583437892095</v>
      </c>
      <c r="M16" s="4">
        <v>1000</v>
      </c>
      <c r="N16" s="4">
        <v>336</v>
      </c>
      <c r="O16" s="4"/>
      <c r="P16" s="7">
        <f>SUM(N16/M16)</f>
        <v>0.336</v>
      </c>
      <c r="Q16" s="4">
        <v>345000</v>
      </c>
      <c r="R16" s="4">
        <v>137639</v>
      </c>
      <c r="S16" s="4">
        <f t="shared" si="5"/>
        <v>-207361</v>
      </c>
      <c r="T16" s="7">
        <f t="shared" si="6"/>
        <v>0.39895362318840577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703052</v>
      </c>
      <c r="AJ16" s="9">
        <f t="shared" si="10"/>
        <v>-491948</v>
      </c>
      <c r="AK16" s="11">
        <f t="shared" si="11"/>
        <v>0.5883280334728034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63181</v>
      </c>
      <c r="E17" s="6">
        <f t="shared" si="0"/>
        <v>28181</v>
      </c>
      <c r="F17" s="4"/>
      <c r="G17" s="4"/>
      <c r="H17" s="7">
        <f t="shared" si="2"/>
        <v>1.8051714285714286</v>
      </c>
      <c r="I17" s="4">
        <v>398000</v>
      </c>
      <c r="J17" s="8">
        <v>381914</v>
      </c>
      <c r="K17" s="4">
        <f t="shared" si="3"/>
        <v>-16086</v>
      </c>
      <c r="L17" s="7">
        <f t="shared" si="4"/>
        <v>0.9595829145728644</v>
      </c>
      <c r="M17" s="4">
        <v>17000</v>
      </c>
      <c r="N17" s="4">
        <v>206</v>
      </c>
      <c r="O17" s="4"/>
      <c r="P17" s="7">
        <f>SUM(N17/M17)</f>
        <v>0.01211764705882353</v>
      </c>
      <c r="Q17" s="4">
        <v>150000</v>
      </c>
      <c r="R17" s="4">
        <v>79443</v>
      </c>
      <c r="S17" s="4">
        <f t="shared" si="5"/>
        <v>-70557</v>
      </c>
      <c r="T17" s="7">
        <f t="shared" si="6"/>
        <v>0.52962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524744</v>
      </c>
      <c r="AJ17" s="9">
        <f t="shared" si="10"/>
        <v>-75256</v>
      </c>
      <c r="AK17" s="11">
        <f t="shared" si="11"/>
        <v>0.8745733333333333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29714</v>
      </c>
      <c r="E18" s="6">
        <f t="shared" si="0"/>
        <v>-2286</v>
      </c>
      <c r="F18" s="4"/>
      <c r="G18" s="4"/>
      <c r="H18" s="7">
        <f t="shared" si="2"/>
        <v>0.9285625</v>
      </c>
      <c r="I18" s="4">
        <v>647000</v>
      </c>
      <c r="J18" s="8">
        <v>430842</v>
      </c>
      <c r="K18" s="4">
        <f t="shared" si="3"/>
        <v>-216158</v>
      </c>
      <c r="L18" s="7">
        <f t="shared" si="4"/>
        <v>0.6659072642967543</v>
      </c>
      <c r="M18" s="4"/>
      <c r="N18" s="4"/>
      <c r="O18" s="4"/>
      <c r="P18" s="7"/>
      <c r="Q18" s="4">
        <v>229000</v>
      </c>
      <c r="R18" s="4">
        <v>136845</v>
      </c>
      <c r="S18" s="4">
        <f t="shared" si="5"/>
        <v>-92155</v>
      </c>
      <c r="T18" s="7">
        <f t="shared" si="6"/>
        <v>0.5975764192139738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597401</v>
      </c>
      <c r="AJ18" s="9">
        <f t="shared" si="10"/>
        <v>-310599</v>
      </c>
      <c r="AK18" s="11">
        <f t="shared" si="11"/>
        <v>0.6579306167400881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36948</v>
      </c>
      <c r="E19" s="6">
        <f t="shared" si="0"/>
        <v>948</v>
      </c>
      <c r="F19" s="4"/>
      <c r="G19" s="4"/>
      <c r="H19" s="7">
        <f t="shared" si="2"/>
        <v>1.0263333333333333</v>
      </c>
      <c r="I19" s="4">
        <v>604000</v>
      </c>
      <c r="J19" s="8">
        <v>322480</v>
      </c>
      <c r="K19" s="4">
        <f t="shared" si="3"/>
        <v>-281520</v>
      </c>
      <c r="L19" s="7">
        <f t="shared" si="4"/>
        <v>0.5339072847682119</v>
      </c>
      <c r="M19" s="4"/>
      <c r="N19" s="4">
        <v>439</v>
      </c>
      <c r="O19" s="4"/>
      <c r="P19" s="7"/>
      <c r="Q19" s="4">
        <v>178000</v>
      </c>
      <c r="R19" s="4">
        <v>72979</v>
      </c>
      <c r="S19" s="4">
        <f t="shared" si="5"/>
        <v>-105021</v>
      </c>
      <c r="T19" s="7">
        <f t="shared" si="6"/>
        <v>0.4099943820224719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432846</v>
      </c>
      <c r="AJ19" s="9">
        <f t="shared" si="10"/>
        <v>-385154</v>
      </c>
      <c r="AK19" s="11">
        <f t="shared" si="11"/>
        <v>0.5291515892420537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21174</v>
      </c>
      <c r="E20" s="6">
        <f t="shared" si="0"/>
        <v>1174</v>
      </c>
      <c r="F20" s="4"/>
      <c r="G20" s="4"/>
      <c r="H20" s="7">
        <f t="shared" si="2"/>
        <v>1.0587</v>
      </c>
      <c r="I20" s="4">
        <v>80000</v>
      </c>
      <c r="J20" s="8">
        <v>57984</v>
      </c>
      <c r="K20" s="4">
        <f t="shared" si="3"/>
        <v>-22016</v>
      </c>
      <c r="L20" s="7">
        <f t="shared" si="4"/>
        <v>0.7248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26593</v>
      </c>
      <c r="S20" s="4">
        <f t="shared" si="5"/>
        <v>-10407</v>
      </c>
      <c r="T20" s="7">
        <f t="shared" si="6"/>
        <v>0.7187297297297297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105751</v>
      </c>
      <c r="AJ20" s="9">
        <f t="shared" si="10"/>
        <v>-39249</v>
      </c>
      <c r="AK20" s="11">
        <f t="shared" si="11"/>
        <v>0.7293172413793103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87511</v>
      </c>
      <c r="E21" s="6">
        <f t="shared" si="0"/>
        <v>25511</v>
      </c>
      <c r="F21" s="4"/>
      <c r="G21" s="4"/>
      <c r="H21" s="7">
        <f t="shared" si="2"/>
        <v>1.411467741935484</v>
      </c>
      <c r="I21" s="4">
        <v>210000</v>
      </c>
      <c r="J21" s="8">
        <v>169881</v>
      </c>
      <c r="K21" s="4">
        <f t="shared" si="3"/>
        <v>-40119</v>
      </c>
      <c r="L21" s="7">
        <f t="shared" si="4"/>
        <v>0.8089571428571428</v>
      </c>
      <c r="M21" s="4"/>
      <c r="N21" s="4"/>
      <c r="O21" s="4"/>
      <c r="P21" s="7"/>
      <c r="Q21" s="4">
        <v>40000</v>
      </c>
      <c r="R21" s="4">
        <v>40016</v>
      </c>
      <c r="S21" s="4">
        <f t="shared" si="5"/>
        <v>16</v>
      </c>
      <c r="T21" s="7">
        <f t="shared" si="6"/>
        <v>1.0004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297408</v>
      </c>
      <c r="AJ21" s="9">
        <f t="shared" si="10"/>
        <v>-14592</v>
      </c>
      <c r="AK21" s="11">
        <f t="shared" si="11"/>
        <v>0.9532307692307692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25255</v>
      </c>
      <c r="E22" s="6">
        <f t="shared" si="0"/>
        <v>2255</v>
      </c>
      <c r="F22" s="4"/>
      <c r="G22" s="4"/>
      <c r="H22" s="7">
        <f t="shared" si="2"/>
        <v>1.0980434782608695</v>
      </c>
      <c r="I22" s="4">
        <v>308000</v>
      </c>
      <c r="J22" s="8">
        <v>318742</v>
      </c>
      <c r="K22" s="4">
        <f t="shared" si="3"/>
        <v>10742</v>
      </c>
      <c r="L22" s="7">
        <f t="shared" si="4"/>
        <v>1.0348766233766233</v>
      </c>
      <c r="M22" s="4"/>
      <c r="N22" s="4"/>
      <c r="O22" s="4"/>
      <c r="P22" s="7"/>
      <c r="Q22" s="4">
        <v>232000</v>
      </c>
      <c r="R22" s="4">
        <v>216895</v>
      </c>
      <c r="S22" s="4">
        <f t="shared" si="5"/>
        <v>-15105</v>
      </c>
      <c r="T22" s="7">
        <f t="shared" si="6"/>
        <v>0.9348922413793104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560892</v>
      </c>
      <c r="AJ22" s="9">
        <f t="shared" si="10"/>
        <v>-2108</v>
      </c>
      <c r="AK22" s="11">
        <f t="shared" si="11"/>
        <v>0.9962557726465364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29728</v>
      </c>
      <c r="E23" s="6">
        <f t="shared" si="0"/>
        <v>2728</v>
      </c>
      <c r="F23" s="4"/>
      <c r="G23" s="4"/>
      <c r="H23" s="7">
        <f t="shared" si="2"/>
        <v>1.101037037037037</v>
      </c>
      <c r="I23" s="4">
        <v>1488000</v>
      </c>
      <c r="J23" s="8">
        <v>304500</v>
      </c>
      <c r="K23" s="4">
        <f t="shared" si="3"/>
        <v>-1183500</v>
      </c>
      <c r="L23" s="7">
        <f t="shared" si="4"/>
        <v>0.20463709677419356</v>
      </c>
      <c r="M23" s="4">
        <v>3000</v>
      </c>
      <c r="N23" s="4">
        <v>5395</v>
      </c>
      <c r="O23" s="4"/>
      <c r="P23" s="7"/>
      <c r="Q23" s="4">
        <v>204000</v>
      </c>
      <c r="R23" s="4">
        <v>41535</v>
      </c>
      <c r="S23" s="4">
        <f t="shared" si="5"/>
        <v>-162465</v>
      </c>
      <c r="T23" s="7">
        <f t="shared" si="6"/>
        <v>0.2036029411764706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/>
      <c r="AG23" s="2">
        <v>29439</v>
      </c>
      <c r="AH23" s="9">
        <f t="shared" si="1"/>
        <v>1722000</v>
      </c>
      <c r="AI23" s="10">
        <f t="shared" si="9"/>
        <v>410597</v>
      </c>
      <c r="AJ23" s="9">
        <f t="shared" si="10"/>
        <v>-1311403</v>
      </c>
      <c r="AK23" s="11">
        <f t="shared" si="11"/>
        <v>0.23844192799070849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82593</v>
      </c>
      <c r="E24" s="6">
        <f t="shared" si="0"/>
        <v>-7407</v>
      </c>
      <c r="F24" s="4"/>
      <c r="G24" s="4"/>
      <c r="H24" s="7">
        <f t="shared" si="2"/>
        <v>0.9177</v>
      </c>
      <c r="I24" s="4">
        <v>556000</v>
      </c>
      <c r="J24" s="8">
        <v>434335</v>
      </c>
      <c r="K24" s="4">
        <f t="shared" si="3"/>
        <v>-121665</v>
      </c>
      <c r="L24" s="7">
        <f t="shared" si="4"/>
        <v>0.7811780575539569</v>
      </c>
      <c r="M24" s="4">
        <v>1000</v>
      </c>
      <c r="N24" s="4">
        <v>6821</v>
      </c>
      <c r="O24" s="4"/>
      <c r="P24" s="7"/>
      <c r="Q24" s="4">
        <v>446000</v>
      </c>
      <c r="R24" s="4">
        <v>123896</v>
      </c>
      <c r="S24" s="4">
        <f t="shared" si="5"/>
        <v>-322104</v>
      </c>
      <c r="T24" s="7">
        <f t="shared" si="6"/>
        <v>0.27779372197309415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>
        <v>278</v>
      </c>
      <c r="AG24" s="2"/>
      <c r="AH24" s="9">
        <f t="shared" si="1"/>
        <v>1093000</v>
      </c>
      <c r="AI24" s="10">
        <f t="shared" si="9"/>
        <v>647923</v>
      </c>
      <c r="AJ24" s="9">
        <f t="shared" si="10"/>
        <v>-445077</v>
      </c>
      <c r="AK24" s="11">
        <f t="shared" si="11"/>
        <v>0.5927932296431839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80296</v>
      </c>
      <c r="E25" s="6">
        <f t="shared" si="0"/>
        <v>-9704</v>
      </c>
      <c r="F25" s="4"/>
      <c r="G25" s="4"/>
      <c r="H25" s="7">
        <f t="shared" si="2"/>
        <v>0.8921777777777777</v>
      </c>
      <c r="I25" s="4">
        <v>371000</v>
      </c>
      <c r="J25" s="8">
        <v>184686</v>
      </c>
      <c r="K25" s="4">
        <f t="shared" si="3"/>
        <v>-186314</v>
      </c>
      <c r="L25" s="7">
        <f t="shared" si="4"/>
        <v>0.49780592991913747</v>
      </c>
      <c r="M25" s="4"/>
      <c r="N25" s="4">
        <v>-3445</v>
      </c>
      <c r="O25" s="4"/>
      <c r="P25" s="7"/>
      <c r="Q25" s="4">
        <v>256000</v>
      </c>
      <c r="R25" s="6">
        <v>75680</v>
      </c>
      <c r="S25" s="4">
        <f t="shared" si="5"/>
        <v>-180320</v>
      </c>
      <c r="T25" s="7">
        <f t="shared" si="6"/>
        <v>0.295625</v>
      </c>
      <c r="U25" s="16" t="s">
        <v>24</v>
      </c>
      <c r="V25" s="4"/>
      <c r="W25" s="4">
        <v>3000</v>
      </c>
      <c r="X25" s="6">
        <f t="shared" si="7"/>
        <v>3000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340217</v>
      </c>
      <c r="AJ25" s="9">
        <f t="shared" si="10"/>
        <v>-376783</v>
      </c>
      <c r="AK25" s="11">
        <f t="shared" si="11"/>
        <v>0.4745006973500697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303856</v>
      </c>
      <c r="E26" s="6">
        <f t="shared" si="0"/>
        <v>-96144</v>
      </c>
      <c r="F26" s="4"/>
      <c r="G26" s="4"/>
      <c r="H26" s="7">
        <f t="shared" si="2"/>
        <v>0.75964</v>
      </c>
      <c r="I26" s="4">
        <v>2474000</v>
      </c>
      <c r="J26" s="8">
        <v>3332368</v>
      </c>
      <c r="K26" s="4">
        <f t="shared" si="3"/>
        <v>858368</v>
      </c>
      <c r="L26" s="7">
        <f t="shared" si="4"/>
        <v>1.3469555375909459</v>
      </c>
      <c r="M26" s="4"/>
      <c r="N26" s="4">
        <v>680</v>
      </c>
      <c r="O26" s="4"/>
      <c r="P26" s="7"/>
      <c r="Q26" s="4">
        <v>505000</v>
      </c>
      <c r="R26" s="4">
        <v>-845</v>
      </c>
      <c r="S26" s="4">
        <f t="shared" si="5"/>
        <v>-505845</v>
      </c>
      <c r="T26" s="7">
        <f t="shared" si="6"/>
        <v>-0.0016732673267326732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3636059</v>
      </c>
      <c r="AJ26" s="9">
        <f t="shared" si="10"/>
        <v>257059</v>
      </c>
      <c r="AK26" s="11">
        <f t="shared" si="11"/>
        <v>1.0760754661142349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164135</v>
      </c>
      <c r="E27" s="6">
        <f t="shared" si="0"/>
        <v>-15865</v>
      </c>
      <c r="F27" s="4"/>
      <c r="G27" s="4"/>
      <c r="H27" s="7">
        <f t="shared" si="2"/>
        <v>0.9118611111111111</v>
      </c>
      <c r="I27" s="4">
        <v>332000</v>
      </c>
      <c r="J27" s="8">
        <v>1998</v>
      </c>
      <c r="K27" s="4">
        <f t="shared" si="3"/>
        <v>-330002</v>
      </c>
      <c r="L27" s="7">
        <f t="shared" si="4"/>
        <v>0.006018072289156627</v>
      </c>
      <c r="M27" s="4"/>
      <c r="N27" s="4">
        <v>529</v>
      </c>
      <c r="O27" s="4">
        <f aca="true" t="shared" si="12" ref="O27:O36">SUM(N27-M27)</f>
        <v>529</v>
      </c>
      <c r="P27" s="7"/>
      <c r="Q27" s="4">
        <v>151000</v>
      </c>
      <c r="R27" s="6">
        <v>67924</v>
      </c>
      <c r="S27" s="4">
        <f t="shared" si="5"/>
        <v>-83076</v>
      </c>
      <c r="T27" s="7">
        <f t="shared" si="6"/>
        <v>0.4498278145695364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234586</v>
      </c>
      <c r="AJ27" s="9">
        <f t="shared" si="10"/>
        <v>-428414</v>
      </c>
      <c r="AK27" s="11">
        <f t="shared" si="11"/>
        <v>0.35382503770739065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91402</v>
      </c>
      <c r="E28" s="6">
        <f t="shared" si="0"/>
        <v>21402</v>
      </c>
      <c r="F28" s="4"/>
      <c r="G28" s="4"/>
      <c r="H28" s="7">
        <f t="shared" si="2"/>
        <v>1.305742857142857</v>
      </c>
      <c r="I28" s="4">
        <v>560000</v>
      </c>
      <c r="J28" s="8">
        <v>311722</v>
      </c>
      <c r="K28" s="4">
        <f t="shared" si="3"/>
        <v>-248278</v>
      </c>
      <c r="L28" s="7">
        <f t="shared" si="4"/>
        <v>0.5566464285714285</v>
      </c>
      <c r="M28" s="4">
        <v>76000</v>
      </c>
      <c r="N28" s="6">
        <v>60000</v>
      </c>
      <c r="O28" s="4">
        <f t="shared" si="12"/>
        <v>-16000</v>
      </c>
      <c r="P28" s="7">
        <f>SUM(N28/M28)</f>
        <v>0.7894736842105263</v>
      </c>
      <c r="Q28" s="4">
        <v>381000</v>
      </c>
      <c r="R28" s="4">
        <v>175410</v>
      </c>
      <c r="S28" s="4">
        <f t="shared" si="5"/>
        <v>-205590</v>
      </c>
      <c r="T28" s="7">
        <f t="shared" si="6"/>
        <v>0.46039370078740155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638534</v>
      </c>
      <c r="AJ28" s="9">
        <f t="shared" si="10"/>
        <v>-448466</v>
      </c>
      <c r="AK28" s="11">
        <f t="shared" si="11"/>
        <v>0.5874277828886845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311496</v>
      </c>
      <c r="E29" s="6">
        <f t="shared" si="0"/>
        <v>-7504</v>
      </c>
      <c r="F29" s="4"/>
      <c r="G29" s="4"/>
      <c r="H29" s="7">
        <f t="shared" si="2"/>
        <v>0.9764764890282132</v>
      </c>
      <c r="I29" s="4">
        <v>1270000</v>
      </c>
      <c r="J29" s="8">
        <v>1271939</v>
      </c>
      <c r="K29" s="4">
        <f t="shared" si="3"/>
        <v>1939</v>
      </c>
      <c r="L29" s="7">
        <f t="shared" si="4"/>
        <v>1.0015267716535432</v>
      </c>
      <c r="M29" s="4"/>
      <c r="N29" s="4">
        <v>504</v>
      </c>
      <c r="O29" s="4">
        <f t="shared" si="12"/>
        <v>504</v>
      </c>
      <c r="P29" s="7"/>
      <c r="Q29" s="4">
        <v>959000</v>
      </c>
      <c r="R29" s="4">
        <v>182283</v>
      </c>
      <c r="S29" s="4">
        <f t="shared" si="5"/>
        <v>-776717</v>
      </c>
      <c r="T29" s="7">
        <f t="shared" si="6"/>
        <v>0.19007612095933263</v>
      </c>
      <c r="U29" s="16" t="s">
        <v>28</v>
      </c>
      <c r="V29" s="4">
        <v>130000</v>
      </c>
      <c r="W29" s="4">
        <v>70283</v>
      </c>
      <c r="X29" s="6">
        <f t="shared" si="7"/>
        <v>-59717</v>
      </c>
      <c r="Y29" s="7">
        <f>SUM(W29/V29)</f>
        <v>0.5406384615384615</v>
      </c>
      <c r="Z29" s="4"/>
      <c r="AA29" s="4"/>
      <c r="AB29" s="4">
        <f t="shared" si="8"/>
        <v>0</v>
      </c>
      <c r="AC29" s="7"/>
      <c r="AD29" s="8"/>
      <c r="AE29" s="4"/>
      <c r="AF29" s="4">
        <v>2000</v>
      </c>
      <c r="AG29" s="2"/>
      <c r="AH29" s="9">
        <f t="shared" si="1"/>
        <v>2678000</v>
      </c>
      <c r="AI29" s="10">
        <f t="shared" si="9"/>
        <v>1838505</v>
      </c>
      <c r="AJ29" s="9">
        <f t="shared" si="10"/>
        <v>-839495</v>
      </c>
      <c r="AK29" s="11">
        <f t="shared" si="11"/>
        <v>0.6865216579536968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128790</v>
      </c>
      <c r="E30" s="6">
        <f t="shared" si="0"/>
        <v>-18210</v>
      </c>
      <c r="F30" s="4"/>
      <c r="G30" s="4"/>
      <c r="H30" s="7">
        <f t="shared" si="2"/>
        <v>0.8761224489795918</v>
      </c>
      <c r="I30" s="4">
        <v>714000</v>
      </c>
      <c r="J30" s="8">
        <v>386056</v>
      </c>
      <c r="K30" s="4">
        <f t="shared" si="3"/>
        <v>-327944</v>
      </c>
      <c r="L30" s="7">
        <f t="shared" si="4"/>
        <v>0.5406946778711484</v>
      </c>
      <c r="M30" s="4"/>
      <c r="N30" s="4">
        <v>1695</v>
      </c>
      <c r="O30" s="4">
        <f t="shared" si="12"/>
        <v>1695</v>
      </c>
      <c r="P30" s="7"/>
      <c r="Q30" s="4">
        <v>600000</v>
      </c>
      <c r="R30" s="6">
        <v>197570</v>
      </c>
      <c r="S30" s="4">
        <f t="shared" si="5"/>
        <v>-402430</v>
      </c>
      <c r="T30" s="7">
        <f t="shared" si="6"/>
        <v>0.3292833333333333</v>
      </c>
      <c r="U30" s="16" t="s">
        <v>29</v>
      </c>
      <c r="V30" s="4"/>
      <c r="W30" s="6">
        <v>80000</v>
      </c>
      <c r="X30" s="6">
        <f t="shared" si="7"/>
        <v>80000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1461000</v>
      </c>
      <c r="AI30" s="10">
        <f t="shared" si="9"/>
        <v>794111</v>
      </c>
      <c r="AJ30" s="9">
        <f t="shared" si="10"/>
        <v>-666889</v>
      </c>
      <c r="AK30" s="11">
        <f t="shared" si="11"/>
        <v>0.543539356605065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89115</v>
      </c>
      <c r="E31" s="6">
        <f t="shared" si="0"/>
        <v>-885</v>
      </c>
      <c r="F31" s="4"/>
      <c r="G31" s="4"/>
      <c r="H31" s="7">
        <f t="shared" si="2"/>
        <v>0.9901666666666666</v>
      </c>
      <c r="I31" s="4">
        <v>415000</v>
      </c>
      <c r="J31" s="8">
        <v>258173</v>
      </c>
      <c r="K31" s="4">
        <f t="shared" si="3"/>
        <v>-156827</v>
      </c>
      <c r="L31" s="7">
        <f t="shared" si="4"/>
        <v>0.6221036144578314</v>
      </c>
      <c r="M31" s="4"/>
      <c r="N31" s="4"/>
      <c r="O31" s="4">
        <f t="shared" si="12"/>
        <v>0</v>
      </c>
      <c r="P31" s="7"/>
      <c r="Q31" s="4">
        <v>314000</v>
      </c>
      <c r="R31" s="4">
        <v>252130</v>
      </c>
      <c r="S31" s="4">
        <f t="shared" si="5"/>
        <v>-61870</v>
      </c>
      <c r="T31" s="7">
        <f t="shared" si="6"/>
        <v>0.8029617834394904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599418</v>
      </c>
      <c r="AJ31" s="9">
        <f t="shared" si="10"/>
        <v>-219582</v>
      </c>
      <c r="AK31" s="11">
        <f t="shared" si="11"/>
        <v>0.7318901098901099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16242</v>
      </c>
      <c r="E32" s="6">
        <f t="shared" si="0"/>
        <v>-4758</v>
      </c>
      <c r="F32" s="4"/>
      <c r="G32" s="4"/>
      <c r="H32" s="7">
        <f t="shared" si="2"/>
        <v>0.7734285714285715</v>
      </c>
      <c r="I32" s="4">
        <v>486000</v>
      </c>
      <c r="J32" s="8">
        <v>138073</v>
      </c>
      <c r="K32" s="4">
        <f t="shared" si="3"/>
        <v>-347927</v>
      </c>
      <c r="L32" s="7">
        <f t="shared" si="4"/>
        <v>0.2841008230452675</v>
      </c>
      <c r="M32" s="4">
        <v>12000</v>
      </c>
      <c r="N32" s="4">
        <v>4109</v>
      </c>
      <c r="O32" s="4">
        <f t="shared" si="12"/>
        <v>-7891</v>
      </c>
      <c r="P32" s="7">
        <f>SUM(N32/M32)</f>
        <v>0.34241666666666665</v>
      </c>
      <c r="Q32" s="4">
        <v>181000</v>
      </c>
      <c r="R32" s="4">
        <v>-5852</v>
      </c>
      <c r="S32" s="4">
        <f t="shared" si="5"/>
        <v>-186852</v>
      </c>
      <c r="T32" s="7">
        <f t="shared" si="6"/>
        <v>-0.03233149171270718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152572</v>
      </c>
      <c r="AJ32" s="9">
        <f t="shared" si="10"/>
        <v>-547428</v>
      </c>
      <c r="AK32" s="11">
        <f t="shared" si="11"/>
        <v>0.21796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23486</v>
      </c>
      <c r="E33" s="6">
        <f t="shared" si="0"/>
        <v>-8514</v>
      </c>
      <c r="F33" s="4"/>
      <c r="G33" s="4"/>
      <c r="H33" s="7">
        <f t="shared" si="2"/>
        <v>0.7339375</v>
      </c>
      <c r="I33" s="4">
        <v>339000</v>
      </c>
      <c r="J33" s="8">
        <v>357657</v>
      </c>
      <c r="K33" s="4">
        <f t="shared" si="3"/>
        <v>18657</v>
      </c>
      <c r="L33" s="7">
        <f t="shared" si="4"/>
        <v>1.0550353982300884</v>
      </c>
      <c r="M33" s="4">
        <v>3000</v>
      </c>
      <c r="N33" s="4">
        <v>2643</v>
      </c>
      <c r="O33" s="4">
        <f t="shared" si="12"/>
        <v>-357</v>
      </c>
      <c r="P33" s="7"/>
      <c r="Q33" s="4">
        <v>267000</v>
      </c>
      <c r="R33" s="4">
        <v>310840</v>
      </c>
      <c r="S33" s="4">
        <f t="shared" si="5"/>
        <v>43840</v>
      </c>
      <c r="T33" s="7">
        <f t="shared" si="6"/>
        <v>1.1641947565543072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/>
      <c r="AF33" s="4"/>
      <c r="AG33" s="2">
        <v>1000</v>
      </c>
      <c r="AH33" s="9">
        <f t="shared" si="1"/>
        <v>641000</v>
      </c>
      <c r="AI33" s="10">
        <f t="shared" si="9"/>
        <v>695626</v>
      </c>
      <c r="AJ33" s="9">
        <f t="shared" si="10"/>
        <v>54626</v>
      </c>
      <c r="AK33" s="11">
        <f t="shared" si="11"/>
        <v>1.085219968798752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27999</v>
      </c>
      <c r="E34" s="6">
        <f t="shared" si="0"/>
        <v>-21001</v>
      </c>
      <c r="F34" s="4"/>
      <c r="G34" s="4"/>
      <c r="H34" s="7">
        <f t="shared" si="2"/>
        <v>0.5714081632653061</v>
      </c>
      <c r="I34" s="4">
        <v>185000</v>
      </c>
      <c r="J34" s="8">
        <v>134273</v>
      </c>
      <c r="K34" s="4">
        <f t="shared" si="3"/>
        <v>-50727</v>
      </c>
      <c r="L34" s="7">
        <f t="shared" si="4"/>
        <v>0.7258</v>
      </c>
      <c r="M34" s="4">
        <v>54000</v>
      </c>
      <c r="N34" s="6">
        <v>68002</v>
      </c>
      <c r="O34" s="4">
        <f t="shared" si="12"/>
        <v>14002</v>
      </c>
      <c r="P34" s="7">
        <f>SUM(N34/M34)</f>
        <v>1.2592962962962964</v>
      </c>
      <c r="Q34" s="4">
        <v>211000</v>
      </c>
      <c r="R34" s="4">
        <v>168029</v>
      </c>
      <c r="S34" s="4">
        <f t="shared" si="5"/>
        <v>-42971</v>
      </c>
      <c r="T34" s="7">
        <f t="shared" si="6"/>
        <v>0.796345971563981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398303</v>
      </c>
      <c r="AJ34" s="9">
        <f t="shared" si="10"/>
        <v>-100697</v>
      </c>
      <c r="AK34" s="11">
        <f t="shared" si="11"/>
        <v>0.7982024048096192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1637524</v>
      </c>
      <c r="E35" s="6">
        <f t="shared" si="0"/>
        <v>-235476</v>
      </c>
      <c r="F35" s="4"/>
      <c r="G35" s="4"/>
      <c r="H35" s="7">
        <f t="shared" si="2"/>
        <v>0.8742786972770956</v>
      </c>
      <c r="I35" s="4">
        <v>3044000</v>
      </c>
      <c r="J35" s="8">
        <v>2463816</v>
      </c>
      <c r="K35" s="4">
        <f t="shared" si="3"/>
        <v>-580184</v>
      </c>
      <c r="L35" s="7">
        <f t="shared" si="4"/>
        <v>0.8094007884362681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890000</v>
      </c>
      <c r="S35" s="4">
        <f t="shared" si="5"/>
        <v>-250000</v>
      </c>
      <c r="T35" s="7">
        <f t="shared" si="6"/>
        <v>0.7807017543859649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2136921</v>
      </c>
      <c r="AB35" s="4">
        <f t="shared" si="8"/>
        <v>-166479</v>
      </c>
      <c r="AC35" s="7"/>
      <c r="AD35" s="8">
        <v>267048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7396309</v>
      </c>
      <c r="AJ35" s="9">
        <f t="shared" si="10"/>
        <v>-967091</v>
      </c>
      <c r="AK35" s="11">
        <f t="shared" si="11"/>
        <v>0.8843662864385298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2149303</v>
      </c>
      <c r="E36" s="6">
        <f t="shared" si="0"/>
        <v>-44697</v>
      </c>
      <c r="F36" s="4"/>
      <c r="G36" s="4"/>
      <c r="H36" s="7">
        <f t="shared" si="2"/>
        <v>0.9796276207839563</v>
      </c>
      <c r="I36" s="4">
        <v>1138000</v>
      </c>
      <c r="J36" s="8">
        <v>1390336</v>
      </c>
      <c r="K36" s="4">
        <f t="shared" si="3"/>
        <v>252336</v>
      </c>
      <c r="L36" s="7">
        <f t="shared" si="4"/>
        <v>1.2217363796133567</v>
      </c>
      <c r="M36" s="4"/>
      <c r="N36" s="4">
        <v>400</v>
      </c>
      <c r="O36" s="4">
        <f t="shared" si="12"/>
        <v>400</v>
      </c>
      <c r="P36" s="7"/>
      <c r="Q36" s="4">
        <v>915000</v>
      </c>
      <c r="R36" s="4">
        <v>554572</v>
      </c>
      <c r="S36" s="4">
        <f t="shared" si="5"/>
        <v>-360428</v>
      </c>
      <c r="T36" s="7">
        <f t="shared" si="6"/>
        <v>0.6060896174863388</v>
      </c>
      <c r="U36" s="16" t="s">
        <v>35</v>
      </c>
      <c r="V36" s="4">
        <v>50000</v>
      </c>
      <c r="W36" s="4">
        <v>134480</v>
      </c>
      <c r="X36" s="6">
        <f t="shared" si="7"/>
        <v>84480</v>
      </c>
      <c r="Y36" s="7"/>
      <c r="Z36" s="4">
        <v>1311000</v>
      </c>
      <c r="AA36" s="4">
        <v>1216230</v>
      </c>
      <c r="AB36" s="4">
        <f t="shared" si="8"/>
        <v>-94770</v>
      </c>
      <c r="AC36" s="7"/>
      <c r="AD36" s="8"/>
      <c r="AE36" s="4"/>
      <c r="AF36" s="4">
        <v>581632</v>
      </c>
      <c r="AG36" s="2"/>
      <c r="AH36" s="9">
        <f t="shared" si="1"/>
        <v>5608000</v>
      </c>
      <c r="AI36" s="10">
        <f t="shared" si="9"/>
        <v>6026953</v>
      </c>
      <c r="AJ36" s="9">
        <f>SUM(AI36-AH36)</f>
        <v>418953</v>
      </c>
      <c r="AK36" s="11">
        <f>SUM(AI36/AH36)</f>
        <v>1.0747063124108416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6418943</v>
      </c>
      <c r="E37" s="9">
        <f>SUM(E8:E36)</f>
        <v>-534057</v>
      </c>
      <c r="F37" s="9">
        <f>SUM(F8:F36)</f>
        <v>0</v>
      </c>
      <c r="G37" s="9">
        <f>SUM(G8:G36)</f>
        <v>0</v>
      </c>
      <c r="H37" s="16">
        <f t="shared" si="2"/>
        <v>0.9231904214008342</v>
      </c>
      <c r="I37" s="9">
        <f>SUM(I8:I36)</f>
        <v>21379000</v>
      </c>
      <c r="J37" s="9">
        <f>SUM(J8:J36)</f>
        <v>17730002</v>
      </c>
      <c r="K37" s="9">
        <f t="shared" si="3"/>
        <v>-3648998</v>
      </c>
      <c r="L37" s="16">
        <f t="shared" si="4"/>
        <v>0.8293185836568595</v>
      </c>
      <c r="M37" s="9">
        <f aca="true" t="shared" si="13" ref="M37:R37">SUM(M8:M36)</f>
        <v>239000</v>
      </c>
      <c r="N37" s="10">
        <f t="shared" si="13"/>
        <v>228773</v>
      </c>
      <c r="O37" s="10">
        <f t="shared" si="13"/>
        <v>-9584</v>
      </c>
      <c r="P37" s="10">
        <f t="shared" si="13"/>
        <v>5.629919678847697</v>
      </c>
      <c r="Q37" s="9">
        <f t="shared" si="13"/>
        <v>10300000</v>
      </c>
      <c r="R37" s="9">
        <f t="shared" si="13"/>
        <v>4730753</v>
      </c>
      <c r="S37" s="9">
        <f t="shared" si="5"/>
        <v>-5569247</v>
      </c>
      <c r="T37" s="16">
        <f t="shared" si="6"/>
        <v>0.45929640776699027</v>
      </c>
      <c r="U37" s="16"/>
      <c r="V37" s="9">
        <f>SUM(V8:V36)</f>
        <v>1450000</v>
      </c>
      <c r="W37" s="9">
        <f>SUM(W8:W36)</f>
        <v>1584009</v>
      </c>
      <c r="X37" s="10">
        <f t="shared" si="7"/>
        <v>134009</v>
      </c>
      <c r="Y37" s="16">
        <f>SUM(W37/V37)</f>
        <v>1.09242</v>
      </c>
      <c r="Z37" s="9">
        <f>SUM(Z8:Z36)</f>
        <v>3614400</v>
      </c>
      <c r="AA37" s="9">
        <f>SUM(AA8:AA36)</f>
        <v>3353151</v>
      </c>
      <c r="AB37" s="9">
        <f t="shared" si="8"/>
        <v>-261249</v>
      </c>
      <c r="AC37" s="16"/>
      <c r="AD37" s="9">
        <f>SUM(AD8:AD36)</f>
        <v>267048</v>
      </c>
      <c r="AE37" s="9">
        <f>SUM(AE8:AE36)</f>
        <v>0</v>
      </c>
      <c r="AF37" s="9">
        <f>SUM(AF8:AF36)</f>
        <v>583910</v>
      </c>
      <c r="AG37" s="9">
        <f>SUM(AG8:AG36)</f>
        <v>31439</v>
      </c>
      <c r="AH37" s="9">
        <f>SUM(AH8:AH36)</f>
        <v>43935400</v>
      </c>
      <c r="AI37" s="10">
        <f t="shared" si="9"/>
        <v>34928028</v>
      </c>
      <c r="AJ37" s="9">
        <f t="shared" si="10"/>
        <v>-9007372</v>
      </c>
      <c r="AK37" s="11">
        <f t="shared" si="11"/>
        <v>0.794986002175922</v>
      </c>
      <c r="AL37" s="3" t="s">
        <v>7</v>
      </c>
    </row>
    <row r="38" spans="3:5" ht="15">
      <c r="C38" s="1" t="s">
        <v>39</v>
      </c>
      <c r="E38" s="1" t="s">
        <v>41</v>
      </c>
    </row>
    <row r="40" spans="4:11" ht="15">
      <c r="D40" s="1" t="s">
        <v>40</v>
      </c>
      <c r="E40" s="1" t="s">
        <v>59</v>
      </c>
      <c r="K40" s="1" t="s">
        <v>60</v>
      </c>
    </row>
    <row r="42" spans="5:35" ht="15">
      <c r="E42" s="1" t="s">
        <v>61</v>
      </c>
      <c r="K42" s="1" t="s">
        <v>62</v>
      </c>
      <c r="AI42" s="1" t="s">
        <v>56</v>
      </c>
    </row>
  </sheetData>
  <sheetProtection/>
  <mergeCells count="17"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  <mergeCell ref="Q6:T6"/>
    <mergeCell ref="A6:A7"/>
    <mergeCell ref="AK6:AK7"/>
    <mergeCell ref="AG6:AG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Kerim</cp:lastModifiedBy>
  <cp:lastPrinted>2019-11-09T06:57:50Z</cp:lastPrinted>
  <dcterms:created xsi:type="dcterms:W3CDTF">2010-05-14T07:01:12Z</dcterms:created>
  <dcterms:modified xsi:type="dcterms:W3CDTF">2019-11-09T09:09:06Z</dcterms:modified>
  <cp:category/>
  <cp:version/>
  <cp:contentType/>
  <cp:contentStatus/>
</cp:coreProperties>
</file>